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Letters to the Trade/2023/"/>
    </mc:Choice>
  </mc:AlternateContent>
  <xr:revisionPtr revIDLastSave="4" documentId="8_{06E498A1-C3DB-4FD9-B057-474D1DF2B5DF}" xr6:coauthVersionLast="47" xr6:coauthVersionMax="47" xr10:uidLastSave="{60EDFB67-38A0-4B59-93C6-E0F577E76C82}"/>
  <bookViews>
    <workbookView xWindow="-110" yWindow="-110" windowWidth="19420" windowHeight="10420" firstSheet="5" activeTab="5"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3-24 Needs Feb-July" sheetId="11" r:id="rId6"/>
    <sheet name="2023-24 Needs P2 (no BIB)" sheetId="12" state="hidden" r:id="rId7"/>
    <sheet name="2023-24 Needs Grid Old" sheetId="8" state="hidden" r:id="rId8"/>
    <sheet name="2022-23 Needs Grid" sheetId="10" state="hidden" r:id="rId9"/>
    <sheet name="2019-20 Final" sheetId="5" state="hidden" r:id="rId10"/>
  </sheets>
  <definedNames>
    <definedName name="_xlnm._FilterDatabase" localSheetId="2" hidden="1">'2018-19 Needs Trade Grid'!$A$3:$L$70</definedName>
    <definedName name="_xlnm._FilterDatabase" localSheetId="9" hidden="1">'2019-20 Final'!$A$3:$L$34</definedName>
    <definedName name="_xlnm._FilterDatabase" localSheetId="1" hidden="1">'2019-2020 Needs Grid'!$A$2:$N$73</definedName>
    <definedName name="_xlnm._FilterDatabase" localSheetId="4" hidden="1">'2020-21 Needs Grid'!$A$2:$N$65</definedName>
    <definedName name="_xlnm._FilterDatabase" localSheetId="8" hidden="1">'2022-23 Needs Grid'!$A$2:$P$62</definedName>
    <definedName name="_xlnm._FilterDatabase" localSheetId="5" hidden="1">'2023-24 Needs Feb-July'!$A$2:$L$36</definedName>
    <definedName name="_xlnm._FilterDatabase" localSheetId="7" hidden="1">'2023-24 Needs Grid Old'!$A$2:$L$63</definedName>
    <definedName name="_xlnm._FilterDatabase" localSheetId="6" hidden="1">'2023-24 Needs P2 (no BIB)'!$A$2:$L$29</definedName>
    <definedName name="_xlnm._FilterDatabase" localSheetId="0" hidden="1">'LY call-New Dates'!$A$3:$Q$82</definedName>
    <definedName name="_xlnm.Print_Area" localSheetId="0">'LY call-New Dates'!$A$3:$M$82</definedName>
    <definedName name="_xlnm.Print_Titles" localSheetId="5">'2023-24 Needs Feb-July'!$1:$2</definedName>
    <definedName name="_xlnm.Print_Titles" localSheetId="7">'2023-24 Needs Grid Old'!$1:$2</definedName>
    <definedName name="_xlnm.Print_Titles" localSheetId="6">'2023-24 Needs P2 (no BIB)'!$1:$2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9"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9"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9"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9"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9"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9"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9"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s>
  <calcPr calcId="191028"/>
  <customWorkbookViews>
    <customWorkbookView name="LCBO - Personal View" guid="{185A5CD5-3184-493D-8586-15BEEE1E3F5A}" mergeInterval="0" changesSavedWin="1" personalView="1" maximized="1" windowWidth="1916" windowHeight="807" activeSheetId="8"/>
    <customWorkbookView name="meaiv - Personal View" guid="{73078B99-6B6B-4F3B-AEEA-5AC4F88B9E68}" mergeInterval="0" personalView="1" maximized="1" windowWidth="1916" windowHeight="935" activeSheetId="7"/>
    <customWorkbookView name="Cloutier, Peter - Personal View" guid="{A419E118-27CE-453F-8E2E-57861CD2041E}" mergeInterval="0" personalView="1" maximized="1" windowWidth="2516" windowHeight="1216" activeSheetId="7"/>
    <customWorkbookView name="Greg MacDonald - Personal View" guid="{22257EB2-3327-40FC-8113-145770006338}" mergeInterval="0" personalView="1" maximized="1" windowWidth="1676" windowHeight="729" activeSheetId="6"/>
    <customWorkbookView name="Cundari, Marie - Personal View" guid="{5B3AED00-93DF-4FAB-9F3C-5DA9CBE9CC8B}" mergeInterval="0" personalView="1" maximized="1" windowWidth="1598" windowHeight="574" activeSheetId="7"/>
    <customWorkbookView name="mealb - Personal View" guid="{A14B8E4B-3F8F-4606-8E44-39BB9FEA4A2E}" mergeInterval="0" personalView="1" maximized="1" windowWidth="1676" windowHeight="579" activeSheetId="7"/>
    <customWorkbookView name="Caputo, Adam - Personal View" guid="{D60E86EB-F5F3-43AC-A4F6-D4B3DC453DD2}" mergeInterval="0" personalView="1" maximized="1" xWindow="-11" yWindow="-11" windowWidth="1942" windowHeight="1056"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12" l="1"/>
  <c r="K27" i="12"/>
  <c r="F27" i="12"/>
  <c r="D27" i="12"/>
  <c r="K26" i="12"/>
  <c r="F26" i="12"/>
  <c r="E26" i="12"/>
  <c r="D26" i="12"/>
  <c r="K25" i="12"/>
  <c r="K24" i="12"/>
  <c r="K23" i="12"/>
  <c r="F23" i="12"/>
  <c r="E23" i="12"/>
  <c r="D23" i="12"/>
  <c r="K22" i="12"/>
  <c r="F22" i="12"/>
  <c r="E22" i="12"/>
  <c r="D22" i="12"/>
  <c r="F21" i="12"/>
  <c r="D21" i="12"/>
  <c r="K20" i="12"/>
  <c r="F20" i="12"/>
  <c r="E20" i="12"/>
  <c r="D20" i="12"/>
  <c r="K19" i="12"/>
  <c r="K18" i="12"/>
  <c r="F18" i="12"/>
  <c r="E18" i="12"/>
  <c r="D18" i="12"/>
  <c r="K16" i="12"/>
  <c r="F16" i="12"/>
  <c r="E16" i="12"/>
  <c r="D16" i="12"/>
  <c r="K13" i="12"/>
  <c r="K12" i="12"/>
  <c r="F12" i="12"/>
  <c r="E12" i="12"/>
  <c r="D12" i="12"/>
  <c r="K8" i="12"/>
  <c r="F8" i="12"/>
  <c r="E8" i="12"/>
  <c r="D8" i="12"/>
  <c r="K7" i="12"/>
  <c r="D7" i="12"/>
  <c r="K6" i="12"/>
  <c r="K4" i="12"/>
  <c r="F4" i="12"/>
  <c r="E4" i="12"/>
  <c r="D4" i="12"/>
  <c r="F35" i="11" l="1"/>
  <c r="D35" i="11"/>
  <c r="K31" i="11"/>
  <c r="K30" i="11"/>
  <c r="K29" i="11"/>
  <c r="E28" i="11"/>
  <c r="D28" i="11"/>
  <c r="F26" i="11"/>
  <c r="D26" i="11"/>
  <c r="K24" i="11"/>
  <c r="K23" i="11"/>
  <c r="K22" i="11"/>
  <c r="K21" i="11"/>
  <c r="K20" i="11"/>
  <c r="E20" i="11"/>
  <c r="D20" i="11"/>
  <c r="K16" i="11"/>
  <c r="E16" i="11"/>
  <c r="K15" i="11"/>
  <c r="F15" i="11"/>
  <c r="D15" i="11"/>
  <c r="K14" i="11"/>
  <c r="E14" i="11"/>
  <c r="K13" i="11"/>
  <c r="K10" i="11"/>
  <c r="K9" i="11"/>
  <c r="E9" i="11"/>
  <c r="K8" i="11"/>
  <c r="E8" i="11"/>
  <c r="E7" i="11"/>
  <c r="D7" i="11"/>
  <c r="F34" i="8"/>
  <c r="F15" i="8"/>
  <c r="D26" i="8"/>
  <c r="F26" i="8"/>
  <c r="K15" i="8"/>
  <c r="D34" i="8"/>
  <c r="K59" i="8"/>
  <c r="F54" i="8"/>
  <c r="E54" i="8"/>
  <c r="D54" i="8"/>
  <c r="F52" i="8"/>
  <c r="E52" i="8"/>
  <c r="D52" i="8"/>
  <c r="K62" i="8"/>
  <c r="K61" i="8"/>
  <c r="K60" i="8"/>
  <c r="K58" i="8"/>
  <c r="K57" i="8"/>
  <c r="K56" i="8"/>
  <c r="K53" i="8"/>
  <c r="K54" i="8"/>
  <c r="K52" i="8"/>
  <c r="K50" i="8"/>
  <c r="K47" i="8"/>
  <c r="K46" i="8"/>
  <c r="K42" i="8"/>
  <c r="K40" i="8"/>
  <c r="K37" i="8"/>
  <c r="K39" i="8"/>
  <c r="K31" i="8"/>
  <c r="K30" i="8"/>
  <c r="K29" i="8"/>
  <c r="K24" i="8"/>
  <c r="K23" i="8"/>
  <c r="K22" i="8"/>
  <c r="K21" i="8"/>
  <c r="K20" i="8"/>
  <c r="K16" i="8"/>
  <c r="K13" i="8"/>
  <c r="K14" i="8"/>
  <c r="K10" i="8"/>
  <c r="K9" i="8"/>
  <c r="K8" i="8"/>
  <c r="K7" i="8"/>
  <c r="K5" i="8"/>
  <c r="K33" i="8"/>
  <c r="F16" i="8"/>
  <c r="E16" i="8"/>
  <c r="F13" i="8"/>
  <c r="E13" i="8"/>
  <c r="F14" i="8"/>
  <c r="E14" i="8"/>
  <c r="F60" i="8"/>
  <c r="D33" i="8"/>
  <c r="E33" i="8"/>
  <c r="F33" i="8"/>
  <c r="D28" i="8"/>
  <c r="E28" i="8"/>
  <c r="F61" i="8"/>
  <c r="D61" i="8"/>
  <c r="E60" i="8"/>
  <c r="D60" i="8"/>
  <c r="F57" i="8"/>
  <c r="E57" i="8"/>
  <c r="D57" i="8"/>
  <c r="F56" i="8"/>
  <c r="E56" i="8"/>
  <c r="D56" i="8"/>
  <c r="F55" i="8"/>
  <c r="D55" i="8"/>
  <c r="F50" i="8"/>
  <c r="E50" i="8"/>
  <c r="D50" i="8"/>
  <c r="F46" i="8"/>
  <c r="E46" i="8"/>
  <c r="D46" i="8"/>
  <c r="F42" i="8"/>
  <c r="E42" i="8"/>
  <c r="D42" i="8"/>
  <c r="D40" i="8"/>
  <c r="F37" i="8"/>
  <c r="E37" i="8"/>
  <c r="D37" i="8"/>
  <c r="F20" i="8"/>
  <c r="E20" i="8"/>
  <c r="D20" i="8"/>
  <c r="D15" i="8"/>
  <c r="E9" i="8"/>
  <c r="E8" i="8"/>
  <c r="F7" i="8"/>
  <c r="E7" i="8"/>
  <c r="D7" i="8"/>
  <c r="F5" i="8"/>
  <c r="E5" i="8"/>
  <c r="D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tc={504F5D48-4E67-4D7F-A6FD-245024B94605}</author>
  </authors>
  <commentList>
    <comment ref="E3" authorId="0" shapeId="0" xr:uid="{504F5D48-4E67-4D7F-A6FD-245024B94605}">
      <text>
        <t>[Threaded comment]
Your version of Excel allows you to read this threaded comment; however, any edits to it will get removed if the file is opened in a newer version of Excel. Learn more: https://go.microsoft.com/fwlink/?linkid=870924
Comment:
    @Farrell, Paul can we start price higher than floor?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tc={3BA11609-A41E-4809-8CDF-7CBCF63EB984}</author>
    <author>tc={D8941EA6-B5F6-47F2-B8D4-3D00BCE07C4D}</author>
    <author>tc={69C21F64-7A54-4FA9-A73F-00F8D2B6CDE9}</author>
    <author>tc={C53C6524-1273-4400-8D4F-78C9DB041D52}</author>
    <author>tc={BB534B4E-4893-4ADD-9BED-F2F4C3321527}</author>
  </authors>
  <commentList>
    <comment ref="K18" authorId="0" shapeId="0" xr:uid="{3BA11609-A41E-4809-8CDF-7CBCF63EB98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K19" authorId="1" shapeId="0" xr:uid="{D8941EA6-B5F6-47F2-B8D4-3D00BCE07C4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E21" authorId="2" shapeId="0" xr:uid="{69C21F64-7A54-4FA9-A73F-00F8D2B6CDE9}">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F22" authorId="3" shapeId="0" xr:uid="{C53C6524-1273-4400-8D4F-78C9DB041D52}">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 ref="E36" authorId="4" shapeId="0" xr:uid="{BB534B4E-4893-4ADD-9BED-F2F4C332152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we start price higher than floor?</t>
      </text>
    </comment>
  </commentList>
</comments>
</file>

<file path=xl/sharedStrings.xml><?xml version="1.0" encoding="utf-8"?>
<sst xmlns="http://schemas.openxmlformats.org/spreadsheetml/2006/main" count="2487" uniqueCount="651">
  <si>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</si>
  <si>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</si>
  <si>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</si>
  <si>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</si>
  <si>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</si>
  <si>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</si>
  <si>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</si>
  <si>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</si>
  <si>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</si>
  <si>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</si>
  <si>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</si>
  <si>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</si>
  <si>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</si>
  <si>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</si>
  <si>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</si>
  <si>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</si>
  <si>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</si>
  <si>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</si>
  <si>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</si>
  <si>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</si>
  <si>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</si>
  <si>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</si>
  <si>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</si>
  <si>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</si>
  <si>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</si>
  <si>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</si>
  <si>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</si>
  <si>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</si>
  <si>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</si>
  <si>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</si>
  <si>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</si>
  <si>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</si>
  <si>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</si>
  <si>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</si>
  <si>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</si>
  <si>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</si>
  <si>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</si>
  <si>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</si>
  <si>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</si>
  <si>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</si>
  <si>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</si>
  <si>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</si>
  <si>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</si>
  <si>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</si>
  <si>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</si>
  <si>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</si>
  <si>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</si>
  <si>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</si>
  <si>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</si>
  <si>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</si>
  <si>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</si>
  <si>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</si>
  <si>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</si>
  <si>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</si>
  <si>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</si>
  <si>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</si>
  <si>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</si>
  <si>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</si>
  <si>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</si>
  <si>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</si>
  <si>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</si>
  <si>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</si>
  <si>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</si>
  <si>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</si>
  <si>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</si>
  <si>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</si>
  <si>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</si>
  <si>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</si>
  <si>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</si>
  <si>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</si>
  <si>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</si>
  <si>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</si>
  <si>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</si>
  <si>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</si>
  <si>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</si>
  <si>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</si>
  <si>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</si>
  <si>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</si>
  <si>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</si>
  <si>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</si>
  <si>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</si>
  <si>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</si>
  <si>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</si>
  <si>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</si>
  <si>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</si>
  <si>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</si>
  <si>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</si>
  <si>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</si>
  <si>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</si>
  <si>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</si>
  <si>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</si>
  <si>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</si>
  <si>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</si>
  <si>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</si>
  <si>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</si>
  <si>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</si>
  <si>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</si>
  <si>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</si>
  <si>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</si>
  <si>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</si>
  <si>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</si>
  <si>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</si>
  <si>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</si>
  <si>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</si>
  <si>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</si>
  <si>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</si>
  <si>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</si>
  <si>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</si>
  <si>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</si>
  <si>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</si>
  <si>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</si>
  <si>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</si>
  <si>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</si>
  <si>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</si>
  <si>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</si>
  <si>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</si>
  <si>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</si>
  <si>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</si>
  <si>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</si>
  <si>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</si>
  <si>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</si>
  <si>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</si>
  <si>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</si>
  <si>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</si>
  <si>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</si>
  <si>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</si>
  <si>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</si>
  <si>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</si>
  <si>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</si>
  <si>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</si>
  <si>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</si>
  <si>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</si>
  <si>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</si>
  <si>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</si>
  <si>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</si>
  <si>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</si>
  <si>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</si>
  <si>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</si>
  <si>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</si>
  <si>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</si>
  <si>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</si>
  <si>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</si>
  <si>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</si>
  <si>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</si>
  <si>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</si>
  <si>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</si>
  <si>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</si>
  <si>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</si>
  <si>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</si>
  <si>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</si>
  <si>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</si>
  <si>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</si>
  <si>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</si>
  <si>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</si>
  <si>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</si>
  <si>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</si>
  <si>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</si>
  <si>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</si>
  <si>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</si>
  <si>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</si>
  <si>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</si>
  <si>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</si>
  <si>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</si>
  <si>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</si>
  <si>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</si>
  <si>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</si>
  <si>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</si>
  <si>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</si>
  <si>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</si>
  <si>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</si>
  <si>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</si>
  <si>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</si>
  <si>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</si>
  <si>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</si>
  <si>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</si>
  <si>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</si>
  <si>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</si>
  <si>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</si>
  <si>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</si>
  <si>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</si>
  <si>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</si>
  <si>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</si>
  <si>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</si>
  <si>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</si>
  <si>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</si>
  <si>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</si>
  <si>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</si>
  <si>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</si>
  <si>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</si>
  <si>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</si>
  <si>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</si>
  <si>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</si>
  <si>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</si>
  <si>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</si>
  <si>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</si>
  <si>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</si>
  <si>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</si>
  <si>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</si>
  <si>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</si>
  <si>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</si>
  <si>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</si>
  <si>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</si>
  <si>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</si>
  <si>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</si>
  <si>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</si>
  <si>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</si>
  <si>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</si>
  <si>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</si>
  <si>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</si>
  <si>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</si>
  <si>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</si>
  <si>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</si>
  <si>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</si>
  <si>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</si>
  <si>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</si>
  <si>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</si>
  <si>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</si>
  <si>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</si>
  <si>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</si>
  <si>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</si>
  <si>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</si>
  <si>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</si>
  <si>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</si>
  <si>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</si>
  <si>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</si>
  <si>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</si>
  <si>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</si>
  <si>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</si>
  <si>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</si>
  <si>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</si>
  <si>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</si>
  <si>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</si>
  <si>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</si>
  <si>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</si>
  <si>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</si>
  <si>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</si>
  <si>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</si>
  <si>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</si>
  <si>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</si>
  <si>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</si>
  <si>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</si>
  <si>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</si>
  <si>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</si>
  <si>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</si>
  <si>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</si>
  <si>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</si>
  <si>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</si>
  <si>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</si>
  <si>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</si>
  <si>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</si>
  <si>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</si>
  <si>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</si>
  <si>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</si>
  <si>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</si>
  <si>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</si>
  <si>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</si>
  <si>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</si>
  <si>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</si>
  <si>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</si>
  <si>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</si>
  <si>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</si>
  <si>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</si>
  <si>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</si>
  <si>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</si>
  <si>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</si>
  <si>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</si>
  <si>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</si>
  <si>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</si>
  <si>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</si>
  <si>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</si>
  <si>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</si>
  <si>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</si>
  <si>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</si>
  <si>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</si>
  <si>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</si>
  <si>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</si>
  <si>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</si>
  <si>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</si>
  <si>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</si>
  <si>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</si>
  <si>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</si>
  <si>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</si>
  <si>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</si>
  <si>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</si>
  <si>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</si>
  <si>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</si>
  <si>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</si>
  <si>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</si>
  <si>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</si>
  <si>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</si>
  <si>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</si>
  <si>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</si>
  <si>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</si>
  <si>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</si>
  <si>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</si>
  <si>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</si>
  <si>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</si>
  <si>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</si>
  <si>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</si>
  <si>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</si>
  <si>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</si>
  <si>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</si>
  <si>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</si>
  <si>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</si>
  <si>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</si>
  <si>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</si>
  <si>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</si>
  <si>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</si>
  <si>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</si>
  <si>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</si>
  <si>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</si>
  <si>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</si>
  <si>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</si>
  <si>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</si>
  <si>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</si>
  <si>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</si>
  <si>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</si>
  <si>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</si>
  <si>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</si>
  <si>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</si>
  <si>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</si>
  <si>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</si>
  <si>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</si>
  <si>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</si>
  <si>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</si>
  <si>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</si>
  <si>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</si>
  <si>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</si>
  <si>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</si>
  <si>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</si>
  <si>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</si>
  <si>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</si>
  <si>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</si>
  <si>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</si>
  <si>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</si>
  <si>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</si>
  <si>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</si>
  <si>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</si>
  <si>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</si>
  <si>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</si>
  <si>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</si>
  <si>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</si>
  <si>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</si>
  <si>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</si>
  <si>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</si>
  <si>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</si>
  <si>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</si>
  <si>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</si>
  <si>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</si>
  <si>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</si>
  <si>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</si>
  <si>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</si>
  <si>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</si>
  <si>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</si>
  <si>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</si>
  <si>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</si>
  <si>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</si>
  <si>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</si>
  <si>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</si>
  <si>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</si>
  <si>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</si>
  <si>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</si>
  <si>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</si>
  <si>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</si>
  <si>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</si>
  <si>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</si>
  <si>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</si>
  <si>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</si>
  <si>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</si>
  <si>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</si>
  <si>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</si>
  <si>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</si>
  <si>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</si>
  <si>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</si>
  <si>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</si>
  <si>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</si>
  <si>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</si>
  <si>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</si>
  <si>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</si>
  <si>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</si>
  <si>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</si>
  <si>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</si>
  <si>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</si>
  <si>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</si>
  <si>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</si>
  <si>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</si>
  <si>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</si>
  <si>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</si>
  <si>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</si>
  <si>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</si>
  <si>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</si>
  <si>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</si>
  <si>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</si>
  <si>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</si>
  <si>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</si>
  <si>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</si>
  <si>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</si>
  <si>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</si>
  <si>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</si>
  <si>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</si>
  <si>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</si>
  <si>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</si>
  <si>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</si>
  <si>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</si>
  <si>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</si>
  <si>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</si>
  <si>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</si>
  <si>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</si>
  <si>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</si>
  <si>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</si>
  <si>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</si>
  <si>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</si>
  <si>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</si>
  <si>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</si>
  <si>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</si>
  <si>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</si>
  <si>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</si>
  <si>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</si>
  <si>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</si>
  <si>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</si>
  <si>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</si>
  <si>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</si>
  <si>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</si>
  <si>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</si>
  <si>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</si>
  <si>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</si>
  <si>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2023/24 Merchandising Needs Grid (Pre-Submissions Due Feb 2023-July 2023)</t>
  </si>
  <si>
    <t xml:space="preserve">Call Description </t>
  </si>
  <si>
    <t>California Extensions</t>
  </si>
  <si>
    <t>USA</t>
  </si>
  <si>
    <t>$12.95-$19.95/750mL equivalent</t>
  </si>
  <si>
    <t xml:space="preserve">Looking for brand extensions (size, format, varietal, style, tier) to current, high-performing, growing brands.  Various colours/styles will be considered. Please note, in accordance with LCBO policy, we will continue to purchase products shipping from source locations.  It is the agent's responsibility to ensure all products submitted adhere to this policy.
</t>
  </si>
  <si>
    <t>Non-Alcoholic/ De-alcoholised Spirits</t>
  </si>
  <si>
    <t>$24.95-$49.95</t>
  </si>
  <si>
    <t>Focus is on de-alcoholized spririts that cater to our diverse customer looking for non-alcohol options.  These products can be alternatives to vodka, gin, rum, whisky, tequila with exciting packagaing appealing to a wide demographic. Seeking 375ml, 750ml formats between $24.95-$49.95, these products can have appeal year round or targeted for a specific occasion. A strong above the line marketing plan is important.  
These products will be purchased on a one-shot or seasonal basis.  
Please note, in accordance with LCBO policy, we will continue to purchase products shipping from source locations.  It is the agent's responsibility to ensure all products submitted adhere to this policy.</t>
  </si>
  <si>
    <t>Ontario Seasonal Craft Beer – Autumn 2023</t>
  </si>
  <si>
    <t>Ontario Craft Autumn Seasonal Program - Submissions from Existing LCBO Suppliers. Products appropriate for the Autumn season that will appeal to the craft beer consumer such as Stouts, Porters, Marzen, Harvest, Pumpkin, Sours, IPA's and Innovative Beers, etc., will be considered. Available for a limited time only.
Sales success from a brewery retail store or on-premise (if applicable) will be considered, along with sales performance of current LCBO listings. Listing is active in retail – P7 through P9 (Sept 10, 2023 - Dec 2, 2023).
All tasting/lab and marketing samples must arrive labeled with the NISS or LCBO item. 
All samples go to the attention of Karen Carter with a NISS sheet printable from the product tab.</t>
  </si>
  <si>
    <t>Ontario Wines Direct Delivery (on shelf July 2023)</t>
  </si>
  <si>
    <t>Import Seasonal Craft Beer - Spring 2024</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</si>
  <si>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</si>
  <si>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t>Wines Seasonal Incubator Program Fall/Winter</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</si>
  <si>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</si>
  <si>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Rum + Spring/Summer Rum Shop</t>
  </si>
  <si>
    <t>$30.75+</t>
  </si>
  <si>
    <r>
      <rPr>
        <b/>
        <sz val="11"/>
        <color rgb="FF000000"/>
        <rFont val="Calibri"/>
        <family val="2"/>
      </rPr>
      <t>Rum</t>
    </r>
    <r>
      <rPr>
        <sz val="11"/>
        <color rgb="FF000000"/>
        <rFont val="Calibri"/>
        <family val="2"/>
      </rPr>
      <t xml:space="preserve">: 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Rum Shop</t>
    </r>
    <r>
      <rPr>
        <sz val="11"/>
        <color rgb="FF000000"/>
        <rFont val="Calibri"/>
        <family val="2"/>
      </rPr>
      <t>: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2024 (P1).
Preferred size is 750ml.
Please note accordance with LCBO policy, we will continue to purchase products shipping from source locations.  It is the agent's responsibility to ensure all products submitted adhere to this policy.</t>
    </r>
  </si>
  <si>
    <t>Southern Hemisphere - Innovation/Brand extentions</t>
  </si>
  <si>
    <t xml:space="preserve">New Zealand and Australia </t>
  </si>
  <si>
    <t>$11.95 - $19.95 / 750ml Equivalent</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</si>
  <si>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</si>
  <si>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Submissions from existing suppliers to the LCBO for Ontario craft beer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</si>
  <si>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Target - in store release is Spring 2023.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</si>
  <si>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$49.95-$500+</t>
  </si>
  <si>
    <t>Submissions for year-round listings from from Ontario craft breweries and cideries new to the LCBO. Items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</si>
  <si>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Gin + Spring/Summer Gin Shop</t>
  </si>
  <si>
    <t>$31.50+</t>
  </si>
  <si>
    <r>
      <rPr>
        <b/>
        <sz val="11"/>
        <color rgb="FF000000"/>
        <rFont val="Calibri"/>
        <family val="2"/>
      </rPr>
      <t xml:space="preserve">Gin: </t>
    </r>
    <r>
      <rPr>
        <sz val="11"/>
        <color rgb="FF000000"/>
        <rFont val="Calibri"/>
        <family val="2"/>
      </rPr>
      <t xml:space="preserve">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Gin Shop</t>
    </r>
    <r>
      <rPr>
        <sz val="11"/>
        <color rgb="FF000000"/>
        <rFont val="Calibri"/>
        <family val="2"/>
      </rPr>
      <t>: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2024 (P1).     
Preferred size format is 750ml.
Please note, in accordance with LCBO policy, we will continue to purchase products shipping from source locations.  It is the agent's responsibility to ensure all products submitted adhere to this policy.</t>
    </r>
  </si>
  <si>
    <t>French Red</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</si>
  <si>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</si>
  <si>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</si>
  <si>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Please note, in accordance with LCBO policy, we will continue to purchase products shipping from source locations.  It is the agent's responsibility to ensure all products submitted adhere to this policy.</t>
  </si>
  <si>
    <t>Ontario Seasonal Craft Beer – Winter 2023</t>
  </si>
  <si>
    <t>Ontario Craft Winter Seasonal Program - Submissions from Existing LCBO Suppliers. Products appropriate for the Winter season that will appeal to the craft beer consumer  such as Stouts, Imperial Stouts, Porters, Barrel Aged Beers, IPA'a, DIPA's, Strong Ales, Sours, Innovative Beers, etc., will be considered. Available for a limited time only.
Sales success from a brewery retail store or on-premise (if applicable) will be considered, along with sales performance of current LCBO listings. Listing is active in retail – P10 through P12 (Dec 3, 2023 - Feb 24, 2024).
All tasting/lab and marketing samples must arrive labeled with the NISS or LCBO item. 
All samples go to the attention of Karen Carter with a NISS sheet printable from the product tab.</t>
  </si>
  <si>
    <r>
      <rPr>
        <sz val="11"/>
        <color rgb="FF000000"/>
        <rFont val="Calibri"/>
        <family val="2"/>
      </rPr>
      <t xml:space="preserve">Consideration will be given for the following purchases: 
</t>
    </r>
    <r>
      <rPr>
        <b/>
        <sz val="11"/>
        <color rgb="FF000000"/>
        <rFont val="Calibri"/>
        <family val="2"/>
      </rPr>
      <t xml:space="preserve">Year-round/General List: </t>
    </r>
    <r>
      <rPr>
        <sz val="11"/>
        <color rgb="FF000000"/>
        <rFont val="Calibri"/>
        <family val="2"/>
      </rPr>
      <t>Products</t>
    </r>
    <r>
      <rPr>
        <b/>
        <sz val="11"/>
        <color rgb="FF000000"/>
        <rFont val="Calibri"/>
        <family val="2"/>
      </rPr>
      <t xml:space="preserve"> </t>
    </r>
    <r>
      <rPr>
        <sz val="11"/>
        <color rgb="FF000000"/>
        <rFont val="Calibri"/>
        <family val="2"/>
      </rPr>
      <t>with established, successful brands in other markets or new brands with innovative packaging and/or targeting a new customer. Authenticity at all touchpoints is key. Strong marketing support required that outlines key support to ensure annual sales targets are being met.</t>
    </r>
    <r>
      <rPr>
        <sz val="11"/>
        <color rgb="FFFF0000"/>
        <rFont val="Calibri"/>
        <family val="2"/>
      </rPr>
      <t xml:space="preserve"> </t>
    </r>
    <r>
      <rPr>
        <sz val="11"/>
        <color rgb="FF000000"/>
        <rFont val="Calibri"/>
        <family val="2"/>
      </rPr>
      <t xml:space="preserve">Preference will be given to products priced $32.30-$38.00 to support the trade-up strategy.
</t>
    </r>
    <r>
      <rPr>
        <b/>
        <sz val="11"/>
        <color rgb="FF000000"/>
        <rFont val="Calibri"/>
        <family val="2"/>
      </rPr>
      <t xml:space="preserve">Seasonal/one-shot: </t>
    </r>
    <r>
      <rPr>
        <sz val="11"/>
        <color rgb="FF000000"/>
        <rFont val="Calibri"/>
        <family val="2"/>
      </rPr>
      <t>Products that offer strong points of difference to the current assortment (i.e., craft/artisanal, unique distillation methods or marketing approaches, low cal). Success in other markets is a benefit. 
Please note, in accordance with LCBO policy, we will continue to purchase products shipping from source locations.  It is the agent's responsibility to ensure all products submitted adhere to this policy.</t>
    </r>
  </si>
  <si>
    <t>Capitalizing on new trends in flavoured vodka (ie; Spice/savoury, natural flavours, no additives, low cal/ sugar, low alcohol), these products can have appeal for the spring/summer 2023 season or for a specific occasion. These products will be purchased on a one-shot or seasonal basis and will be merchandised in store section.
Preferred size format is 750ml.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</si>
  <si>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</si>
  <si>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</si>
  <si>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with minimum 20% to no more than 40% abv. Products can have appeal year round or targeted for a specific occasion. Looking for products to fill areas of white space in the current premixed portfolio with cocktail solutions which are currently on trend.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</si>
  <si>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$29.75+</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</si>
  <si>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DBWL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</si>
  <si>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Ready to Drink</t>
  </si>
  <si>
    <t>Coolers - Small Ontario Producers</t>
  </si>
  <si>
    <t>Single Can Format Preferred
Pricing Various</t>
  </si>
  <si>
    <t>The Small Ontario Ready-to-Drink (RTD) Product Call is a seasonal program that provides an opportunity for small RTD suppliers to offer products for sale at the LCBO for a limited period of time.  It is intended to augment the LCBO’s larger and more competitive regularly listed RTD assortment with market-relevant, locally produced options from smaller producers.
Products that target a diversified customer base and appeal to consumers' changing taste profiles (i.e. less sweet, low calorie/sugar, low alc, natural ingredients) are of special interest. Brands that target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The program runs from the beginning of April until the end of September and inventory replenishment will be based on customer demand.
∙        Only one product per supplier will be considered for seasonal listing.  Products accepted for the program cannot be listed in or considered for the LCBO’s regular RTD assortment in the same year.  Products from the Small Ontario RTD program may be submitted for the regular program the following year at the choice of the supplier.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</si>
  <si>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Premixed Cocktails</t>
  </si>
  <si>
    <t>New and traditional cocktails in ready-to-serve, entertaining-sized formats (specifically, 750mL or larger). 
Range of spirit bases will be considered. Leading brand name spirits / mixes are preferred.   Preference may also be given to products/flavours which provide incrementality and breadth to our assortment.
Liquids should deliver the appropriate alc/vol for the cocktail. 
Preference for environmentally friendly packaging, LCBO exclusives, locally produced and those items with year-round appeal.   
Production lead-times may be a consideration when evaluating new product submissions.  Excessive lead times may not be conducive to the velocity and seasonality of the category.
Please note, in accordance with LCBO policy, we will continue to purchase products shipping from source locations.  It is the agent's responsibility to ensure all products submitted adhere to this policy.</t>
  </si>
  <si>
    <t>July 20 &amp; 21, 2023</t>
  </si>
  <si>
    <t>Single-serve or multi-packs. Products that target a diversified customer base and appeal to consumers' changing taste profiles (i.e. less sweet, low calorie/sugar, low alc, natural ingredients and cocktails) are of special interest. Brands that target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Party Packs are also of interest and should be submitted under this Call for consideration as well as seasonal listings.
Production lead-times may be a consideration when evaluating new product submissions.  Excessive lead times may not be conducive to the velocity and seasonality of the category.
Preference will also be given to products with premium and/or environmentally friendly packaging.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</si>
  <si>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Wines Seasonal Incubator Program Spring/Summer</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</si>
  <si>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</si>
  <si>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Ontario Wines Direct Delivery (on shelf October 2023)</t>
  </si>
  <si>
    <t>Southern Hemisphere Wines (Chile, Argentina, South Africa)</t>
  </si>
  <si>
    <t>Chile, Argentina, South Africa</t>
  </si>
  <si>
    <t xml:space="preserve">$10.95 - $17.95/ 750ml Equivalent </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</si>
  <si>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</si>
  <si>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Import Seasonal Craft Beer - Summer 2024</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</si>
  <si>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</si>
  <si>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t xml:space="preserve"> Tequila &amp; Tequila Shop 2024</t>
  </si>
  <si>
    <t xml:space="preserve">
$49.95 - +$149.95</t>
  </si>
  <si>
    <t xml:space="preserve">Wines </t>
  </si>
  <si>
    <t>Seasonal Rose Program - All Countries</t>
  </si>
  <si>
    <t>$8.95 - $29.95/750ml equivalent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</si>
  <si>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</si>
  <si>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2023/24 Merchandising Needs Grid (Pre-submissions due August 2023-February 2024)</t>
  </si>
  <si>
    <t>Portuguese Red &amp; White</t>
  </si>
  <si>
    <t>$9.95/ 750 ml equivalent</t>
  </si>
  <si>
    <t>Focus is on value priced reds and whites below $13.95, from traditional regions and varietals but with updated modern packaging.  Please note, in accordance with LCBO policy, we will continue to purchase products shipping from source locations. It is the agent's responsibility to ensure all products submitted adhere to this policy.</t>
  </si>
  <si>
    <t>Ontario Seasonal Craft Beer – Spring 2022</t>
  </si>
  <si>
    <t>Out-Of-Province Canadian Spirits</t>
  </si>
  <si>
    <t>Canada (Not Ontario)</t>
  </si>
  <si>
    <t>$29.75-$49.95</t>
  </si>
  <si>
    <t>This Call focuses on ‘premium/deluxe’ Canadian-made spirits distilled outside of Ontario, specifically 375ml, 750ml formats between $29.75-$49.95.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</si>
  <si>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$11.95-$19.95/ 750mL equivalent</t>
  </si>
  <si>
    <t>New LCBO VQA wines. All red, white rose ,blends and Sparkling will be considered.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</si>
  <si>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Summer Seasonal Liqueurs</t>
  </si>
  <si>
    <t>$21.00-$39.95</t>
  </si>
  <si>
    <t>Seasonal Liqueurs: Preference will be given to brand/size extensions and new and innovative flavours. Preference will be given to products that fall in the $21.00-$39.95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</si>
  <si>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 xml:space="preserve">Fall/Winter Rum Shop </t>
  </si>
  <si>
    <t>$35.80+</t>
  </si>
  <si>
    <r>
      <rPr>
        <b/>
        <sz val="11"/>
        <color rgb="FF000000"/>
        <rFont val="Calibri"/>
        <family val="2"/>
      </rPr>
      <t>Fall/Winter Rum Shop:</t>
    </r>
    <r>
      <rPr>
        <sz val="11"/>
        <color rgb="FF000000"/>
        <rFont val="Calibri"/>
        <family val="2"/>
      </rPr>
      <t xml:space="preserve">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new super premium price band as well as Deluxe and that are seasonally relevant. These products will release in Fall 2024 (P7).
Preferred size is 750ml.
Please note accordance with LCBO policy, we will continue to purchase products shipping from source locations.  It is the agent's responsibility to ensure all products submitted adhere to this policy.
                                                                                                    </t>
    </r>
  </si>
  <si>
    <t>Out of Province Canadian Beer &amp; Cider</t>
  </si>
  <si>
    <t>All provinces</t>
  </si>
  <si>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2024.</t>
  </si>
  <si>
    <t>French White</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</si>
  <si>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</si>
  <si>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Please note, in accordance with LCBO policy, we will continue to purchase products shipping from source locations.  It is the agent's responsibility to ensure all products submitted adhere to this policy.</t>
  </si>
  <si>
    <t>Import Seasonal Craft Beer - Autumn 2022</t>
  </si>
  <si>
    <t>29.75+</t>
  </si>
  <si>
    <t xml:space="preserve">Fall/Winter Gin Shop </t>
  </si>
  <si>
    <t>$38.95+</t>
  </si>
  <si>
    <r>
      <rPr>
        <b/>
        <sz val="11"/>
        <color rgb="FF000000"/>
        <rFont val="Calibri"/>
        <family val="2"/>
      </rPr>
      <t xml:space="preserve">Spring/Summer Gin Shop: </t>
    </r>
    <r>
      <rPr>
        <sz val="11"/>
        <color rgb="FF000000"/>
        <rFont val="Calibri"/>
        <family val="2"/>
      </rPr>
      <t>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Preferred size format is 750ml. Products will be released as seasonal or one shot and can have a more limited distribution but includes e-comm. These products will release in Fall 2024 (P7).     
Please note, in accordance with LCBO policy, we will continue to purchase products shipping from source locations.  It is the agent's responsibility to ensure all products submitted adhere to this policy.</t>
    </r>
  </si>
  <si>
    <t>Ontario Wines Direct Delivery (on Shelf March 2024)</t>
  </si>
  <si>
    <t>USA New Brands &amp; Innovation</t>
  </si>
  <si>
    <t xml:space="preserve">USA </t>
  </si>
  <si>
    <t>$9.95 - $17.95/750mL equivalent</t>
  </si>
  <si>
    <t>Agents to pick a maximum of two brand concepts to submit for consideration, with up to two wines per brand (a max. of four submissions per agent). Preference for brands with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</si>
  <si>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Ontario Seasonal Craft Beer – Summer 2022</t>
  </si>
  <si>
    <t xml:space="preserve">$9.95-$11.95/750mL equivalent </t>
  </si>
  <si>
    <t>750mL and 1.5L size formats of all red and white varietals and blends will be considered.  Considering new brand innovation and line extensions of current popular brands. Submissions should have strong brand proposition, compelling packaging and a well-considered marketing support/plan will be heavily influential.</t>
  </si>
  <si>
    <t>Import Seasonal Craft Beer - Winter 2022</t>
  </si>
  <si>
    <t>New and unique gifts, interesting and exciting mixed packs, gifts packs, stocking stuffers, advent calendars, limited-availability/edition/prestige bottles are of interest.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</si>
  <si>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</si>
  <si>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</si>
  <si>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Beer, Cider &amp; Ready to Drink</t>
  </si>
  <si>
    <t>(Seasonal Liqueurs) $21.00 -$39.95
                                   (Brandy, Cognac, Armagnac, Grappa) $29.75+</t>
  </si>
  <si>
    <t>Red &amp; White</t>
  </si>
  <si>
    <t>TBD</t>
  </si>
  <si>
    <t>TBD - as the business is changing rapidly, we will update this call closer to the due date including formats, styles and price ranges we are looking for.</t>
  </si>
  <si>
    <t>2023/24 Merchandising Needs Grid</t>
  </si>
  <si>
    <t xml:space="preserve">Looking for brand extensions (size, format, varietal, style, tier) to current, high-performing, growing brands.  All size formats will be considered including 750ml, 1.5L, and 3L bag-in-box. Various colours/styles will be considered. Please note, in accordance with LCBO policy, we will continue to purchase products shipping from source locations.  It is the agent's responsibility to ensure all products submitted adhere to this policy.
</t>
  </si>
  <si>
    <t>Non-Alcoholic Spirits</t>
  </si>
  <si>
    <t>Ontario Seasonal Craft Beer – Autumn 2021</t>
  </si>
  <si>
    <t>Import Seasonal Craft Beer - Spring 2022</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</si>
  <si>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All size formats will be considered including 750ml, 1.5L, and 3L bag-in-box.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</si>
  <si>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All size formats will be considered including 750ml, 1.5L, and 3L Bag-in-Box.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</si>
  <si>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</si>
  <si>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All size formats will be considered including 750ml, 1.5L, and 3L bag-in-box.</t>
  </si>
  <si>
    <t>Ontario Seasonal Craft Beer – Winter 2021</t>
  </si>
  <si>
    <t xml:space="preserve"> </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</si>
  <si>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</si>
  <si>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Import Seasonal Craft Beer - Summer 2022</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</si>
  <si>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</si>
  <si>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and whites below $13.95, from traditional regions and varietals but with updated modern packaging.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</si>
  <si>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New LCBO VQA wines. All red, white rose ,blends and Sparkling will be considered. Strong brand proposition, compelling packaging and a well-considered marketing support/plan will be heavily influential. Wines must represent exceptional price/value relative to competitive set.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</si>
  <si>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All size formats will be considered including 750ml, 1.5L, and 3L Bag-in-Box.  Please note, in accordance with LCBO policy, we will continue to purchase products shipping from source locations.  It is the agent's responsibility to ensure all products submitted adhere to this policy. </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</si>
  <si>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</si>
  <si>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2022/23 Merchandising Needs Grid</t>
  </si>
  <si>
    <t>Ontario Wines Direct Delivery (on shelf July 2022)</t>
  </si>
  <si>
    <t>USA Extensions</t>
  </si>
  <si>
    <t>$12.95-$19.95</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</si>
  <si>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</si>
  <si>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</si>
  <si>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$9.95-$19.95</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</si>
  <si>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</si>
  <si>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</si>
  <si>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New Zealand Sauvignon Blanc</t>
  </si>
  <si>
    <t>New Zealand</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</si>
  <si>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</si>
  <si>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</si>
  <si>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</si>
  <si>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$50-$500+</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</si>
  <si>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</si>
  <si>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</si>
  <si>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</si>
  <si>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</si>
  <si>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</si>
  <si>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</si>
  <si>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</si>
  <si>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</si>
  <si>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up a couple weeks</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</si>
  <si>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</si>
  <si>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</si>
  <si>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</si>
  <si>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</si>
  <si>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up to DDP call Date</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</si>
  <si>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</si>
  <si>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Move to July</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</si>
  <si>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</si>
  <si>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</si>
  <si>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</si>
  <si>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Ontario WInes</t>
  </si>
  <si>
    <t>Ontario Wines Direct Delivery (on shelf October 2022)</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</si>
  <si>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</si>
  <si>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Keep</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</si>
  <si>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</si>
  <si>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</si>
  <si>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</si>
  <si>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</si>
  <si>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</si>
  <si>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</si>
  <si>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</si>
  <si>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Mexico</t>
  </si>
  <si>
    <t xml:space="preserve">
$44.25 - +$99.95</t>
  </si>
  <si>
    <t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</si>
  <si>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</si>
  <si>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</si>
  <si>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Move to August</t>
  </si>
  <si>
    <t>$20.00-$39.95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</si>
  <si>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</si>
  <si>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</si>
  <si>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Gin Shop Fall 2023</t>
  </si>
  <si>
    <t>$37.95+</t>
  </si>
  <si>
    <t xml:space="preserve">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</si>
  <si>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to End of Oct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</si>
  <si>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</si>
  <si>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</si>
  <si>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$29.20+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</si>
  <si>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</si>
  <si>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to end of Oct\Early December</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</si>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</sst>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38"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
      <b/>
      <i/>
      <sz val="20"/>
      <color theme="1"/>
      <name val="Calibri"/>
      <family val="2"/>
      <scheme val="minor"/>
    </font>
    <font>
      <b/>
      <sz val="18"/>
      <color rgb="FFFF0000"/>
      <name val="Calibri"/>
      <family val="2"/>
      <scheme val="minor"/>
    </font>
    <font>
      <b/>
      <sz val="11"/>
      <color rgb="FF000000"/>
      <name val="Calibri"/>
      <family val="2"/>
    </font>
    <font>
      <sz val="11"/>
      <color theme="1"/>
      <name val="Calibri"/>
      <family val="2"/>
    </font>
    <font>
      <sz val="11"/>
      <color rgb="FFFF0000"/>
      <name val="Calibri"/>
      <family val="2"/>
    </font>
    <font>
      <b/>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FFFFF"/>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28" fillId="10" borderId="8" xfId="0" applyFont="1" applyFill="1" applyBorder="1" applyAlignment="1">
      <alignment wrapText="1"/>
    </xf>
    <xf numFmtId="0" fontId="28" fillId="0" borderId="14" xfId="0" applyFont="1" applyBorder="1" applyAlignment="1">
      <alignment wrapText="1"/>
    </xf>
    <xf numFmtId="0" fontId="29" fillId="0" borderId="14" xfId="0" applyFont="1" applyBorder="1" applyAlignment="1">
      <alignment wrapText="1"/>
    </xf>
    <xf numFmtId="15" fontId="0" fillId="0" borderId="0" xfId="0" applyNumberFormat="1"/>
    <xf numFmtId="0" fontId="28" fillId="0" borderId="14" xfId="0" applyFont="1" applyBorder="1" applyAlignment="1">
      <alignment vertical="center" wrapText="1"/>
    </xf>
    <xf numFmtId="0" fontId="30" fillId="0" borderId="8" xfId="0" applyFont="1" applyBorder="1" applyAlignment="1">
      <alignment vertical="center" wrapText="1"/>
    </xf>
    <xf numFmtId="0" fontId="30" fillId="7" borderId="8" xfId="0" applyFont="1" applyFill="1" applyBorder="1" applyAlignment="1">
      <alignment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center" wrapText="1"/>
    </xf>
    <xf numFmtId="164" fontId="0" fillId="0" borderId="8" xfId="0" applyNumberFormat="1" applyBorder="1" applyAlignment="1">
      <alignment horizontal="center" vertical="center" wrapText="1"/>
    </xf>
    <xf numFmtId="15" fontId="28" fillId="0" borderId="3" xfId="0" applyNumberFormat="1" applyFont="1" applyBorder="1" applyAlignment="1">
      <alignment horizontal="right" vertical="center" wrapText="1"/>
    </xf>
    <xf numFmtId="15" fontId="28" fillId="0" borderId="14" xfId="0" applyNumberFormat="1" applyFont="1" applyBorder="1" applyAlignment="1">
      <alignment horizontal="right" vertical="center" wrapText="1"/>
    </xf>
    <xf numFmtId="15" fontId="0" fillId="13" borderId="2" xfId="0" applyNumberFormat="1" applyFill="1" applyBorder="1" applyAlignment="1">
      <alignment vertical="center" wrapText="1"/>
    </xf>
    <xf numFmtId="0" fontId="0" fillId="13" borderId="2" xfId="0" applyFill="1" applyBorder="1" applyAlignment="1">
      <alignment horizontal="center" vertical="center" wrapText="1"/>
    </xf>
    <xf numFmtId="15" fontId="0" fillId="4" borderId="2" xfId="0" applyNumberForma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13" borderId="2" xfId="0" applyFill="1" applyBorder="1" applyAlignment="1">
      <alignment vertical="center" wrapText="1"/>
    </xf>
    <xf numFmtId="0" fontId="1" fillId="13" borderId="2" xfId="0" applyFont="1" applyFill="1" applyBorder="1" applyAlignment="1">
      <alignment horizontal="center" vertical="center" wrapText="1"/>
    </xf>
    <xf numFmtId="0" fontId="33" fillId="0" borderId="0" xfId="0" applyFont="1"/>
    <xf numFmtId="0" fontId="0" fillId="15" borderId="2" xfId="0" applyFill="1" applyBorder="1" applyAlignment="1">
      <alignment vertical="center" wrapText="1"/>
    </xf>
    <xf numFmtId="0" fontId="1" fillId="15" borderId="2" xfId="0" applyFont="1" applyFill="1" applyBorder="1" applyAlignment="1">
      <alignment horizontal="center" vertical="center" wrapText="1"/>
    </xf>
    <xf numFmtId="0" fontId="0" fillId="0" borderId="2" xfId="0" applyBorder="1" applyAlignment="1">
      <alignment horizontal="left" vertical="center" wrapText="1"/>
    </xf>
    <xf numFmtId="0" fontId="19" fillId="4" borderId="13" xfId="0" applyFont="1" applyFill="1" applyBorder="1" applyAlignment="1">
      <alignment horizontal="center" vertical="top" wrapText="1"/>
    </xf>
    <xf numFmtId="0" fontId="0" fillId="0" borderId="2" xfId="0" applyBorder="1" applyAlignment="1">
      <alignment vertical="top" wrapText="1"/>
    </xf>
    <xf numFmtId="0" fontId="0" fillId="13" borderId="2" xfId="0" applyFill="1" applyBorder="1" applyAlignment="1">
      <alignment vertical="top" wrapText="1"/>
    </xf>
    <xf numFmtId="0" fontId="0" fillId="15" borderId="2" xfId="0" applyFill="1" applyBorder="1" applyAlignment="1">
      <alignment horizontal="left" vertical="top" wrapText="1"/>
    </xf>
    <xf numFmtId="0" fontId="0" fillId="15" borderId="2" xfId="0" applyFill="1" applyBorder="1" applyAlignment="1">
      <alignment horizontal="center" vertical="center" wrapText="1"/>
    </xf>
    <xf numFmtId="0" fontId="0" fillId="15" borderId="2" xfId="0" applyFill="1" applyBorder="1" applyAlignment="1">
      <alignment horizontal="left" wrapText="1"/>
    </xf>
    <xf numFmtId="15" fontId="0" fillId="15" borderId="2" xfId="0" applyNumberFormat="1" applyFill="1" applyBorder="1" applyAlignment="1">
      <alignment vertical="center" wrapText="1"/>
    </xf>
    <xf numFmtId="0" fontId="0" fillId="7" borderId="2" xfId="0" applyFill="1" applyBorder="1" applyAlignment="1">
      <alignment vertical="center" wrapText="1"/>
    </xf>
    <xf numFmtId="0" fontId="0" fillId="14" borderId="2" xfId="0" applyFill="1" applyBorder="1" applyAlignment="1">
      <alignment vertical="center" wrapText="1"/>
    </xf>
    <xf numFmtId="0" fontId="0" fillId="13" borderId="8" xfId="0" applyFill="1" applyBorder="1" applyAlignment="1">
      <alignment vertical="center" wrapText="1"/>
    </xf>
    <xf numFmtId="0" fontId="0" fillId="14" borderId="2"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vertical="top" wrapText="1"/>
    </xf>
    <xf numFmtId="15" fontId="30" fillId="13" borderId="2" xfId="0" applyNumberFormat="1" applyFont="1" applyFill="1" applyBorder="1" applyAlignment="1">
      <alignment vertical="center" wrapText="1"/>
    </xf>
    <xf numFmtId="0" fontId="28" fillId="0" borderId="2" xfId="0" applyFont="1" applyBorder="1" applyAlignment="1">
      <alignment vertical="center" wrapText="1"/>
    </xf>
    <xf numFmtId="0" fontId="25" fillId="0" borderId="2" xfId="0" applyFont="1" applyBorder="1" applyAlignment="1">
      <alignment horizontal="center" vertical="center" wrapText="1"/>
    </xf>
    <xf numFmtId="0" fontId="28" fillId="0" borderId="14" xfId="0" applyFont="1" applyBorder="1" applyAlignment="1">
      <alignment horizontal="center" vertical="center" wrapText="1"/>
    </xf>
    <xf numFmtId="0" fontId="28" fillId="15" borderId="2" xfId="0" applyFont="1" applyFill="1" applyBorder="1" applyAlignment="1">
      <alignment horizontal="left" vertical="top" wrapText="1"/>
    </xf>
    <xf numFmtId="0" fontId="35" fillId="13" borderId="8" xfId="0" applyFont="1" applyFill="1" applyBorder="1" applyAlignment="1">
      <alignment vertical="center" wrapText="1"/>
    </xf>
    <xf numFmtId="0" fontId="0" fillId="0" borderId="0" xfId="0" applyAlignment="1">
      <alignment vertical="center" wrapText="1"/>
    </xf>
    <xf numFmtId="0" fontId="0" fillId="14" borderId="8" xfId="0" applyFill="1" applyBorder="1" applyAlignment="1">
      <alignment vertical="center" wrapText="1"/>
    </xf>
    <xf numFmtId="0" fontId="0" fillId="14" borderId="8" xfId="0" applyFill="1" applyBorder="1" applyAlignment="1">
      <alignment horizontal="center" vertical="center" wrapText="1"/>
    </xf>
    <xf numFmtId="164" fontId="0" fillId="14" borderId="8" xfId="0" applyNumberFormat="1" applyFill="1" applyBorder="1" applyAlignment="1">
      <alignment horizontal="center" vertical="center" wrapText="1"/>
    </xf>
    <xf numFmtId="0" fontId="0" fillId="13" borderId="0" xfId="0" applyFill="1"/>
    <xf numFmtId="164" fontId="0" fillId="0" borderId="2" xfId="0" applyNumberFormat="1" applyBorder="1" applyAlignment="1">
      <alignment horizontal="center" vertical="center" wrapText="1"/>
    </xf>
    <xf numFmtId="0" fontId="0" fillId="13" borderId="2" xfId="0" applyFill="1" applyBorder="1" applyAlignment="1">
      <alignment horizontal="left" vertical="top" wrapText="1"/>
    </xf>
    <xf numFmtId="0" fontId="1" fillId="14" borderId="2" xfId="0" applyFont="1" applyFill="1" applyBorder="1" applyAlignment="1">
      <alignment horizontal="center" vertical="center" wrapText="1"/>
    </xf>
    <xf numFmtId="0" fontId="30" fillId="13" borderId="2" xfId="0" applyFont="1" applyFill="1" applyBorder="1" applyAlignment="1">
      <alignment vertical="top" wrapText="1"/>
    </xf>
    <xf numFmtId="0" fontId="28" fillId="14" borderId="2" xfId="0" applyFont="1" applyFill="1" applyBorder="1" applyAlignment="1">
      <alignment vertical="center" wrapText="1"/>
    </xf>
    <xf numFmtId="0" fontId="28" fillId="14" borderId="8" xfId="0" applyFont="1" applyFill="1" applyBorder="1" applyAlignment="1">
      <alignment vertical="center" wrapText="1"/>
    </xf>
    <xf numFmtId="15" fontId="0" fillId="0" borderId="0" xfId="0" applyNumberFormat="1" applyAlignment="1">
      <alignment vertical="center"/>
    </xf>
    <xf numFmtId="0" fontId="37" fillId="0" borderId="0" xfId="0" applyFont="1" applyAlignment="1">
      <alignment vertical="center"/>
    </xf>
    <xf numFmtId="0" fontId="30" fillId="13" borderId="2" xfId="0" applyFont="1" applyFill="1" applyBorder="1" applyAlignment="1">
      <alignment vertical="center" wrapText="1"/>
    </xf>
    <xf numFmtId="0" fontId="28" fillId="15" borderId="2" xfId="0" applyFont="1" applyFill="1" applyBorder="1" applyAlignment="1">
      <alignment horizontal="left" vertical="center" wrapText="1"/>
    </xf>
    <xf numFmtId="0" fontId="29" fillId="0" borderId="14" xfId="0" applyFont="1" applyBorder="1" applyAlignment="1">
      <alignment horizontal="center" vertical="center" wrapText="1"/>
    </xf>
    <xf numFmtId="0" fontId="0" fillId="15" borderId="2" xfId="0" applyFill="1" applyBorder="1" applyAlignment="1">
      <alignment horizontal="left" vertical="center" wrapText="1"/>
    </xf>
    <xf numFmtId="0" fontId="33" fillId="0" borderId="0" xfId="0" applyFont="1" applyAlignment="1">
      <alignment vertical="center"/>
    </xf>
    <xf numFmtId="0" fontId="0" fillId="13" borderId="2" xfId="0" applyFill="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2" fillId="11" borderId="17" xfId="0" applyFont="1" applyFill="1" applyBorder="1" applyAlignment="1">
      <alignment horizontal="center"/>
    </xf>
    <xf numFmtId="0" fontId="32" fillId="11" borderId="18" xfId="0" applyFont="1" applyFill="1" applyBorder="1" applyAlignment="1">
      <alignment horizontal="center"/>
    </xf>
    <xf numFmtId="0" fontId="32" fillId="11" borderId="1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ocumenttasks/documenttask1.xml><?xml version="1.0" encoding="utf-8"?>
<Tasks xmlns="http://schemas.microsoft.com/office/tasks/2019/documenttasks">
  <Task id="{FAE6ED49-BC75-4611-BBFB-A919E6BD1DDD}">
    <Anchor>
      <Comment id="{D8941EA6-B5F6-47F2-B8D4-3D00BCE07C4D}"/>
    </Anchor>
    <History>
      <Event time="2022-12-13T13:40:13.72" id="{D4A4DEB7-3362-45BA-AB91-A059748EACAF}">
        <Attribution userId="S::stacee.roth@lcbo.com::bd39191d-5d0d-4bf3-9c65-79312fe4f3b5" userName="Roth, Stacee" userProvider="AD"/>
        <Anchor>
          <Comment id="{D8941EA6-B5F6-47F2-B8D4-3D00BCE07C4D}"/>
        </Anchor>
        <Create/>
      </Event>
      <Event time="2022-12-13T13:40:13.72" id="{1127EFBF-8BE3-451C-89AB-0C55D7DF4836}">
        <Attribution userId="S::stacee.roth@lcbo.com::bd39191d-5d0d-4bf3-9c65-79312fe4f3b5" userName="Roth, Stacee" userProvider="AD"/>
        <Anchor>
          <Comment id="{D8941EA6-B5F6-47F2-B8D4-3D00BCE07C4D}"/>
        </Anchor>
        <Assign userId="S::paul.farrell@lcbo.com::6453f123-1dee-4860-8ded-7a0ee0b57d07" userName="Farrell, Paul" userProvider="AD"/>
      </Event>
      <Event time="2022-12-13T13:40:13.72" id="{27925FF9-E2CA-4831-9B73-9EB2592ED6BB}">
        <Attribution userId="S::stacee.roth@lcbo.com::bd39191d-5d0d-4bf3-9c65-79312fe4f3b5" userName="Roth, Stacee" userProvider="AD"/>
        <Anchor>
          <Comment id="{D8941EA6-B5F6-47F2-B8D4-3D00BCE07C4D}"/>
        </Anchor>
        <SetTitle title="@Farrell, Paul can you add the max # submissions"/>
      </Event>
    </History>
  </Task>
  <Task id="{26D6528A-8B73-4F6B-973A-E5581C022C2E}">
    <Anchor>
      <Comment id="{BB534B4E-4893-4ADD-9BED-F2F4C3321527}"/>
    </Anchor>
    <History>
      <Event time="2022-12-13T13:50:13.37" id="{C31CFA5F-027A-4003-8FC4-B3BBDC5907E0}">
        <Attribution userId="S::stacee.roth@lcbo.com::bd39191d-5d0d-4bf3-9c65-79312fe4f3b5" userName="Roth, Stacee" userProvider="AD"/>
        <Anchor>
          <Comment id="{BB534B4E-4893-4ADD-9BED-F2F4C3321527}"/>
        </Anchor>
        <Create/>
      </Event>
      <Event time="2022-12-13T13:50:13.37" id="{57323012-9144-4F6B-BE49-0CEED7BA0A13}">
        <Attribution userId="S::stacee.roth@lcbo.com::bd39191d-5d0d-4bf3-9c65-79312fe4f3b5" userName="Roth, Stacee" userProvider="AD"/>
        <Anchor>
          <Comment id="{BB534B4E-4893-4ADD-9BED-F2F4C3321527}"/>
        </Anchor>
        <Assign userId="S::paul.farrell@lcbo.com::6453f123-1dee-4860-8ded-7a0ee0b57d07" userName="Farrell, Paul" userProvider="AD"/>
      </Event>
      <Event time="2022-12-13T13:50:13.37" id="{640656B8-8123-4E06-AAAC-A8D2898F8971}">
        <Attribution userId="S::stacee.roth@lcbo.com::bd39191d-5d0d-4bf3-9c65-79312fe4f3b5" userName="Roth, Stacee" userProvider="AD"/>
        <Anchor>
          <Comment id="{BB534B4E-4893-4ADD-9BED-F2F4C3321527}"/>
        </Anchor>
        <SetTitle title="@Farrell, Paul can we start price higher than floor?"/>
      </Event>
    </History>
  </Task>
  <Task id="{594618A3-68B2-4AF6-AE3C-566B8C0FA0DE}">
    <Anchor>
      <Comment id="{3BA11609-A41E-4809-8CDF-7CBCF63EB984}"/>
    </Anchor>
    <History>
      <Event time="2022-12-13T13:39:47.40" id="{27A49C67-35C8-450D-9622-8102E659994C}">
        <Attribution userId="S::stacee.roth@lcbo.com::bd39191d-5d0d-4bf3-9c65-79312fe4f3b5" userName="Roth, Stacee" userProvider="AD"/>
        <Anchor>
          <Comment id="{3BA11609-A41E-4809-8CDF-7CBCF63EB984}"/>
        </Anchor>
        <Create/>
      </Event>
      <Event time="2022-12-13T13:39:47.40" id="{94600A2B-BCB6-4875-8496-C9DC80BDB802}">
        <Attribution userId="S::stacee.roth@lcbo.com::bd39191d-5d0d-4bf3-9c65-79312fe4f3b5" userName="Roth, Stacee" userProvider="AD"/>
        <Anchor>
          <Comment id="{3BA11609-A41E-4809-8CDF-7CBCF63EB984}"/>
        </Anchor>
        <Assign userId="S::paul.farrell@lcbo.com::6453f123-1dee-4860-8ded-7a0ee0b57d07" userName="Farrell, Paul" userProvider="AD"/>
      </Event>
      <Event time="2022-12-13T13:39:47.40" id="{E8E39A44-F8D1-4F8B-8C9C-18CA31894D42}">
        <Attribution userId="S::stacee.roth@lcbo.com::bd39191d-5d0d-4bf3-9c65-79312fe4f3b5" userName="Roth, Stacee" userProvider="AD"/>
        <Anchor>
          <Comment id="{3BA11609-A41E-4809-8CDF-7CBCF63EB984}"/>
        </Anchor>
        <SetTitle title="@Farrell, Paul can you add the max # submissions"/>
      </Event>
    </History>
  </Task>
</Tasks>
</file>

<file path=xl/persons/person.xml><?xml version="1.0" encoding="utf-8"?>
<personList xmlns="http://schemas.microsoft.com/office/spreadsheetml/2018/threadedcomments" xmlns:x="http://schemas.openxmlformats.org/spreadsheetml/2006/main">
  <person displayName="Farrell, Paul" id="{A53C9FFA-6879-456D-A4B4-F9F9C53A46D1}" userId="paul.farrell@lcbo.com" providerId="PeoplePicker"/>
  <person displayName="Bailey, Alanna" id="{87C911DF-CBD5-4A20-8E09-359A1261E7D3}" userId="alanna.bailey@lcbo.com" providerId="PeoplePicker"/>
  <person displayName="Dillas, Jeryca" id="{9B29CC5A-1C90-4EED-BCC3-B9A1ED5BEC5C}" userId="jeryca.dillas@lcbo.com" providerId="PeoplePicker"/>
  <person displayName="Roth, Stacee" id="{450C71C5-64F6-4D9A-AFBB-8FCBF9D52D1C}" userId="S::stacee.roth@lcbo.com::bd39191d-5d0d-4bf3-9c65-79312fe4f3b5" providerId="AD"/>
  <person displayName="Bailey, Alanna" id="{D32A9623-9E50-4AEB-AD34-732B51165B74}" userId="S::alanna.bailey@lcbo.com::342e5ef8-6dc1-4900-82db-fcd53c4415bb" providerId="AD"/>
  <person displayName="Dillas, Jeryca" id="{06459311-FDDC-4B13-9FA6-84B5CE9C1DEE}" userId="S::jeryca.dillas@lcbo.com::e0a25190-8749-44f4-8871-030cc2d1b7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dT="2022-12-13T13:50:13.47" personId="{450C71C5-64F6-4D9A-AFBB-8FCBF9D52D1C}" id="{504F5D48-4E67-4D7F-A6FD-245024B94605}">
    <text>@Farrell, Paul can we start price higher than floor?</text>
    <mentions>
      <mention mentionpersonId="{A53C9FFA-6879-456D-A4B4-F9F9C53A46D1}" mentionId="{2C98E2DD-79C5-4F88-982D-F49ADFA9A7EC}" startIndex="0" length="1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K18" dT="2022-12-13T13:39:47.54" personId="{450C71C5-64F6-4D9A-AFBB-8FCBF9D52D1C}" id="{3BA11609-A41E-4809-8CDF-7CBCF63EB984}">
    <text>@Farrell, Paul can you add the max # submissions</text>
    <mentions>
      <mention mentionpersonId="{A53C9FFA-6879-456D-A4B4-F9F9C53A46D1}" mentionId="{90918396-B296-445A-B45D-E187FEF3DBCF}" startIndex="0" length="14"/>
    </mentions>
  </threadedComment>
  <threadedComment ref="K19" dT="2022-12-13T13:40:13.79" personId="{450C71C5-64F6-4D9A-AFBB-8FCBF9D52D1C}" id="{D8941EA6-B5F6-47F2-B8D4-3D00BCE07C4D}">
    <text>@Farrell, Paul  can you add the max # submissions</text>
    <mentions>
      <mention mentionpersonId="{A53C9FFA-6879-456D-A4B4-F9F9C53A46D1}" mentionId="{D937EADE-C6D7-4446-ABAA-47DC63CE4BB9}" startIndex="0" length="14"/>
    </mentions>
  </threadedComment>
  <threadedComment ref="E21" dT="2022-12-19T17:09:19.09" personId="{D32A9623-9E50-4AEB-AD34-732B51165B74}" id="{69C21F64-7A54-4FA9-A73F-00F8D2B6CDE9}">
    <text>@Dillas, Jeryca should we say $30.75+? Really we won't be buying anything standard</text>
    <mentions>
      <mention mentionpersonId="{9B29CC5A-1C90-4EED-BCC3-B9A1ED5BEC5C}" mentionId="{91AAAEF3-8F73-4EA2-B42B-BA97CC0D44FD}" startIndex="0" length="15"/>
    </mentions>
  </threadedComment>
  <threadedComment ref="F22" dT="2022-12-19T17:10:33.85" personId="{D32A9623-9E50-4AEB-AD34-732B51165B74}" id="{C53C6524-1273-4400-8D4F-78C9DB041D52}">
    <text>@Dillas, Jeryca i feel like some of the trend examples can be 'refreshed' also shoudl we remove no alc?</text>
    <mentions>
      <mention mentionpersonId="{9B29CC5A-1C90-4EED-BCC3-B9A1ED5BEC5C}" mentionId="{DD582ECE-F5BE-4352-B9DA-0CD3F2672445}" startIndex="0" length="15"/>
    </mentions>
  </threadedComment>
  <threadedComment ref="F22" dT="2022-12-19T18:46:16.88" personId="{06459311-FDDC-4B13-9FA6-84B5CE9C1DEE}" id="{E2EFF275-867D-42D1-A53D-7F2C818D019B}" parentId="{C53C6524-1273-4400-8D4F-78C9DB041D52}">
    <text>@Bailey, Alanna updated!</text>
    <mentions>
      <mention mentionpersonId="{87C911DF-CBD5-4A20-8E09-359A1261E7D3}" mentionId="{C74FB883-09A9-43A6-83AD-EFDBD71D9B63}" startIndex="0" length="15"/>
    </mentions>
  </threadedComment>
  <threadedComment ref="E36" dT="2022-12-13T13:50:13.47" personId="{450C71C5-64F6-4D9A-AFBB-8FCBF9D52D1C}" id="{BB534B4E-4893-4ADD-9BED-F2F4C3321527}">
    <text>@Farrell, Paul can we start price higher than floor?</text>
    <mentions>
      <mention mentionpersonId="{A53C9FFA-6879-456D-A4B4-F9F9C53A46D1}" mentionId="{3D58B3BF-01A8-46E7-92EC-5A0145BE7351}" startIndex="0" length="14"/>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 Id="rId5" Type="http://schemas.microsoft.com/office/2019/04/relationships/documenttask" Target="../documenttasks/documenttask1.xml"/><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177"/>
      <c r="B2" s="178"/>
      <c r="C2" s="177"/>
      <c r="D2" s="177"/>
      <c r="E2" s="179"/>
      <c r="F2" s="179"/>
      <c r="G2" s="179"/>
      <c r="H2" s="179"/>
      <c r="I2" s="179"/>
      <c r="J2" s="179"/>
    </row>
    <row r="3" spans="1:15" s="35" customFormat="1" ht="57.2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25"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7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25"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5"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25"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195"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2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2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1B5B749C-9157-4C64-9770-C25A342BDBB8}"/>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EB0905DB-7385-4F3A-B5C1-C373FB503E0E}"/>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24678166-4C5D-45A1-86D5-68DF85E4F422}"/>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EB404468-D657-4780-A372-98652229FE71}"/>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2439D03D-9890-487F-A456-014CE91DA4ED}"/>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B2765DE9-0A71-407A-8844-D245DEEE1552}"/>
    </customSheetView>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1621C51E-6840-45B0-8966-628028BFE641}"/>
    </customSheetView>
  </customSheetViews>
  <mergeCells count="1">
    <mergeCell ref="A2:J2"/>
  </mergeCells>
  <pageMargins left="0.25" right="0.25" top="0.75" bottom="0.75" header="0.3" footer="0.3"/>
  <pageSetup paperSize="5" scale="37" fitToHeight="0"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81640625" customWidth="1"/>
    <col min="5" max="5" width="19.54296875" customWidth="1"/>
    <col min="6" max="6" width="86.54296875" customWidth="1"/>
    <col min="7" max="7" width="11.453125" bestFit="1" customWidth="1"/>
    <col min="8" max="8" width="11.54296875" bestFit="1" customWidth="1"/>
    <col min="9" max="9" width="10.81640625" bestFit="1" customWidth="1"/>
    <col min="10" max="11" width="14.54296875" bestFit="1" customWidth="1"/>
    <col min="12" max="12" width="15.54296875" customWidth="1"/>
  </cols>
  <sheetData>
    <row r="1" spans="1:12" ht="21" x14ac:dyDescent="0.5">
      <c r="A1" s="97" t="s">
        <v>197</v>
      </c>
      <c r="L1" s="97"/>
    </row>
    <row r="2" spans="1:12" ht="19" thickBot="1" x14ac:dyDescent="0.5">
      <c r="A2" s="93" t="s">
        <v>637</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43.5"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638</v>
      </c>
      <c r="L36" s="93" t="s">
        <v>638</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639</v>
      </c>
      <c r="F39" s="94" t="s">
        <v>640</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641</v>
      </c>
      <c r="F41" s="95" t="s">
        <v>642</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643</v>
      </c>
      <c r="F46" s="94" t="s">
        <v>644</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641</v>
      </c>
      <c r="F47" s="94" t="s">
        <v>642</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645</v>
      </c>
      <c r="F48" s="99" t="s">
        <v>646</v>
      </c>
      <c r="G48" s="73">
        <v>43700</v>
      </c>
      <c r="H48" s="73">
        <v>43707</v>
      </c>
      <c r="I48" s="73">
        <v>43728</v>
      </c>
      <c r="J48" s="74">
        <v>43734</v>
      </c>
      <c r="K48" s="88">
        <v>6</v>
      </c>
      <c r="L48" s="83" t="s">
        <v>106</v>
      </c>
    </row>
    <row r="49" spans="1:12" s="75" customFormat="1" ht="128.5"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642</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643</v>
      </c>
      <c r="F53" s="98" t="s">
        <v>647</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642</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641</v>
      </c>
      <c r="F57" s="98" t="s">
        <v>648</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649</v>
      </c>
      <c r="L60" s="54" t="s">
        <v>649</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650</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185A5CD5-3184-493D-8586-15BEEE1E3F5A}" scale="60" filter="1" showAutoFilter="1" state="hidden">
      <selection activeCell="C33" sqref="C33:F33"/>
      <pageMargins left="0" right="0" top="0" bottom="0" header="0" footer="0"/>
      <autoFilter ref="A3:L34" xr:uid="{52FA8EEE-D822-48B5-B131-DF0E238534BF}">
        <filterColumn colId="0">
          <filters>
            <filter val="All Wines"/>
            <filter val="European Wines"/>
          </filters>
        </filterColumn>
      </autoFilter>
    </customSheetView>
    <customSheetView guid="{73078B99-6B6B-4F3B-AEEA-5AC4F88B9E68}" scale="60" filter="1" showAutoFilter="1" state="hidden">
      <selection activeCell="C33" sqref="C33:F33"/>
      <pageMargins left="0" right="0" top="0" bottom="0" header="0" footer="0"/>
      <autoFilter ref="A3:L34" xr:uid="{FA1E8757-7E7B-4B5E-8E2D-BA478EEBD6AD}">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9FC9B9B9-D64C-47DC-A810-4AEFC80ADB79}">
        <filterColumn colId="2">
          <filters>
            <filter val="Whisky Shop – Fall release"/>
            <filter val="Whisky Shop – Spring &amp; Summer release"/>
            <filter val="Whisky Shop – Winter Release"/>
          </filters>
        </filterColumn>
      </autoFilter>
    </customSheetView>
    <customSheetView guid="{22257EB2-3327-40FC-8113-145770006338}" scale="60" filter="1" showAutoFilter="1" topLeftCell="A13">
      <selection activeCell="C33" sqref="C33:F33"/>
      <pageMargins left="0" right="0" top="0" bottom="0" header="0" footer="0"/>
      <autoFilter ref="A3:L34" xr:uid="{87C7786A-9CB6-478B-8A08-32DE4A0B32C7}">
        <filterColumn colId="0">
          <filters>
            <filter val="All Wines"/>
            <filter val="European Wines"/>
          </filters>
        </filterColumn>
      </autoFilter>
    </customSheetView>
    <customSheetView guid="{5B3AED00-93DF-4FAB-9F3C-5DA9CBE9CC8B}" scale="60" filter="1" showAutoFilter="1" state="hidden">
      <selection activeCell="C33" sqref="C33:F33"/>
      <pageMargins left="0" right="0" top="0" bottom="0" header="0" footer="0"/>
      <autoFilter ref="A3:L34" xr:uid="{34B92240-D68C-4FE9-BC18-1E37E4D4FC35}">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D60E86EB-F5F3-43AC-A4F6-D4B3DC453DD2}" scale="60" filter="1" showAutoFilter="1" state="hidden">
      <selection activeCell="C33" sqref="C33:F33"/>
      <pageMargins left="0" right="0" top="0" bottom="0" header="0" footer="0"/>
      <autoFilter ref="A3:L34" xr:uid="{072EA1EE-93AB-423C-8D8A-854FCE2C3069}">
        <filterColumn colId="0">
          <filters>
            <filter val="All Wines"/>
            <filter val="European Wines"/>
          </filters>
        </filterColumn>
      </autoFilter>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1796875" customWidth="1"/>
    <col min="4" max="4" width="11.81640625" customWidth="1"/>
    <col min="5" max="5" width="11.54296875" bestFit="1" customWidth="1"/>
    <col min="6" max="6" width="47.81640625" customWidth="1"/>
    <col min="7" max="7" width="12" customWidth="1"/>
    <col min="8" max="8" width="11.1796875" customWidth="1"/>
    <col min="9" max="9" width="10.1796875" customWidth="1"/>
    <col min="10" max="10" width="10.453125" customWidth="1"/>
    <col min="11" max="11" width="8.816406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75" customHeight="1" x14ac:dyDescent="0.35">
      <c r="A4" s="81" t="s">
        <v>48</v>
      </c>
      <c r="B4" s="63"/>
      <c r="C4" s="16" t="s">
        <v>199</v>
      </c>
      <c r="D4" s="62" t="s">
        <v>200</v>
      </c>
      <c r="E4" s="62" t="s">
        <v>201</v>
      </c>
      <c r="F4" s="62" t="s">
        <v>202</v>
      </c>
      <c r="G4" s="66">
        <v>43532</v>
      </c>
      <c r="H4" s="66">
        <v>43539</v>
      </c>
      <c r="I4" s="66">
        <v>43560</v>
      </c>
      <c r="J4" s="65">
        <v>43566</v>
      </c>
      <c r="K4" s="77">
        <v>6</v>
      </c>
    </row>
    <row r="5" spans="1:11" ht="80.5"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7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7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5"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1"/>
      <autoFilter ref="A2:N73" xr:uid="{E0F8E8BE-E487-4B84-BF00-C0B728EACB59}"/>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2"/>
      <autoFilter ref="A2:N73" xr:uid="{7F00A701-AD4A-4DC3-AD05-267E58C8C5D6}"/>
    </customSheetView>
    <customSheetView guid="{A419E118-27CE-453F-8E2E-57861CD2041E}" scale="85" showAutoFilter="1" topLeftCell="A68">
      <selection activeCell="B73" sqref="B73"/>
      <pageMargins left="0" right="0" top="0" bottom="0" header="0" footer="0"/>
      <pageSetup orientation="portrait" horizontalDpi="300" verticalDpi="300" r:id="rId3"/>
      <autoFilter ref="A2:N73" xr:uid="{B487F780-BBCC-4B1D-8664-995E30A516A8}"/>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5"/>
      <autoFilter ref="A2:N73" xr:uid="{05C17E60-1E38-4D55-BA1A-E949DD34BB72}"/>
    </customSheetView>
    <customSheetView guid="{A14B8E4B-3F8F-4606-8E44-39BB9FEA4A2E}" scale="80" topLeftCell="A19">
      <selection activeCell="F23" sqref="F23"/>
      <pageMargins left="0" right="0" top="0" bottom="0" header="0" footer="0"/>
      <pageSetup orientation="portrait" horizontalDpi="300" verticalDpi="300" r:id="rId6"/>
    </customSheetView>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7"/>
      <autoFilter ref="A2:N73" xr:uid="{4DABED34-0C03-4116-B880-7D4214A906D9}"/>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650000000000006"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650000000000006"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25"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65"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650000000000006"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65"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2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7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2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185A5CD5-3184-493D-8586-15BEEE1E3F5A}" scale="60" state="hidden">
      <selection activeCell="J44" sqref="J44"/>
      <pageMargins left="0" right="0" top="0" bottom="0" header="0" footer="0"/>
    </customSheetView>
    <customSheetView guid="{73078B99-6B6B-4F3B-AEEA-5AC4F88B9E68}" scale="60" state="hidden">
      <selection activeCell="J44" sqref="J44"/>
      <pageMargins left="0" right="0" top="0" bottom="0" header="0" footer="0"/>
    </customSheetView>
    <customSheetView guid="{A419E118-27CE-453F-8E2E-57861CD2041E}" scale="60" showAutoFilter="1" topLeftCell="A46">
      <selection activeCell="F49" sqref="F49"/>
      <pageMargins left="0" right="0" top="0" bottom="0" header="0" footer="0"/>
      <autoFilter ref="A3:L70" xr:uid="{A92594A8-3C6F-4778-94AA-0F7F59F6F3E4}"/>
    </customSheetView>
    <customSheetView guid="{22257EB2-3327-40FC-8113-145770006338}" scale="60" topLeftCell="A53">
      <selection activeCell="C70" sqref="C56:C70"/>
      <pageMargins left="0" right="0" top="0" bottom="0" header="0" footer="0"/>
    </customSheetView>
    <customSheetView guid="{5B3AED00-93DF-4FAB-9F3C-5DA9CBE9CC8B}"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F8B319BB-38CC-45F8-8EFE-87D8D1FF7D0B}"/>
    </customSheetView>
    <customSheetView guid="{D60E86EB-F5F3-43AC-A4F6-D4B3DC453DD2}"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185A5CD5-3184-493D-8586-15BEEE1E3F5A}"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D60E86EB-F5F3-43AC-A4F6-D4B3DC453DD2}"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1796875" customWidth="1"/>
    <col min="4" max="4" width="9.816406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185A5CD5-3184-493D-8586-15BEEE1E3F5A}" scale="80" showPageBreaks="1" filter="1" showAutoFilter="1" state="hidden">
      <selection activeCell="F18" sqref="F18"/>
      <pageMargins left="0" right="0" top="0" bottom="0" header="0" footer="0"/>
      <pageSetup orientation="portrait" r:id="rId1"/>
      <autoFilter ref="A2:N65" xr:uid="{2E16971C-41E3-4EBF-AAEA-B5D6AAAF2504}">
        <filterColumn colId="0">
          <filters>
            <filter val="Brown spirits"/>
            <filter val="Spirits"/>
            <filter val="White Spirits"/>
          </filters>
        </filterColumn>
      </autoFilter>
    </customSheetView>
    <customSheetView guid="{73078B99-6B6B-4F3B-AEEA-5AC4F88B9E68}" scale="80" filter="1" showAutoFilter="1" state="hidden">
      <selection activeCell="F18" sqref="F18"/>
      <pageMargins left="0" right="0" top="0" bottom="0" header="0" footer="0"/>
      <pageSetup orientation="portrait" r:id="rId2"/>
      <autoFilter ref="A2:N65" xr:uid="{7066F3A2-731D-4C07-A3B3-57BCB5CCCD34}">
        <filterColumn colId="0">
          <filters>
            <filter val="Brown spirits"/>
            <filter val="Spirits"/>
            <filter val="White Spirits"/>
          </filters>
        </filterColumn>
      </autoFilter>
    </customSheetView>
    <customSheetView guid="{A419E118-27CE-453F-8E2E-57861CD2041E}" scale="90" showAutoFilter="1" topLeftCell="A19">
      <selection activeCell="F26" sqref="F26"/>
      <pageMargins left="0" right="0" top="0" bottom="0" header="0" footer="0"/>
      <pageSetup orientation="portrait" r:id="rId3"/>
      <autoFilter ref="A2:N65" xr:uid="{3F342EBF-EBD4-48ED-B962-FDFEC8A169B1}"/>
    </customSheetView>
    <customSheetView guid="{22257EB2-3327-40FC-8113-145770006338}" scale="80" showAutoFilter="1" topLeftCell="A46">
      <selection activeCell="C50" sqref="C50"/>
      <pageMargins left="0" right="0" top="0" bottom="0" header="0" footer="0"/>
      <pageSetup orientation="portrait" r:id="rId4"/>
      <autoFilter ref="A2:N60" xr:uid="{FB6ADB93-B449-4C4E-9A47-B0A6E9ED51BA}"/>
    </customSheetView>
    <customSheetView guid="{5B3AED00-93DF-4FAB-9F3C-5DA9CBE9CC8B}" scale="80" filter="1" showAutoFilter="1" state="hidden">
      <selection activeCell="F18" sqref="F18"/>
      <pageMargins left="0" right="0" top="0" bottom="0" header="0" footer="0"/>
      <pageSetup orientation="portrait" r:id="rId5"/>
      <autoFilter ref="A2:N65" xr:uid="{1DD33C41-4EA6-46E1-9F6B-8EC1B0C1A37A}">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6"/>
    </customSheetView>
    <customSheetView guid="{D60E86EB-F5F3-43AC-A4F6-D4B3DC453DD2}" scale="80" filter="1" showAutoFilter="1" state="hidden">
      <selection activeCell="F18" sqref="F18"/>
      <pageMargins left="0" right="0" top="0" bottom="0" header="0" footer="0"/>
      <pageSetup orientation="portrait" r:id="rId7"/>
      <autoFilter ref="A2:N65" xr:uid="{E072F717-CE75-4BB2-AD33-986A36890AE8}">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2AEC3-D387-4D43-B0A4-79F17B9FC855}">
  <sheetPr>
    <pageSetUpPr fitToPage="1"/>
  </sheetPr>
  <dimension ref="A1:M36"/>
  <sheetViews>
    <sheetView tabSelected="1" zoomScale="90" zoomScaleNormal="90" workbookViewId="0">
      <pane xSplit="3" ySplit="2" topLeftCell="D3" activePane="bottomRight" state="frozen"/>
      <selection pane="topRight" activeCell="D1" sqref="D1"/>
      <selection pane="bottomLeft" activeCell="A3" sqref="A3"/>
      <selection pane="bottomRight" sqref="A1:K1"/>
    </sheetView>
  </sheetViews>
  <sheetFormatPr defaultRowHeight="14.5" x14ac:dyDescent="0.35"/>
  <cols>
    <col min="1" max="1" width="16.54296875" customWidth="1"/>
    <col min="2" max="2" width="9.54296875" style="111" customWidth="1"/>
    <col min="3" max="3" width="21.54296875" style="111" customWidth="1"/>
    <col min="4" max="4" width="12.453125" style="111" customWidth="1"/>
    <col min="5" max="5" width="21.7265625" style="111" customWidth="1"/>
    <col min="6" max="6" width="149" customWidth="1"/>
    <col min="7" max="11" width="12.54296875" style="56" customWidth="1"/>
    <col min="12" max="12" width="12" bestFit="1" customWidth="1"/>
  </cols>
  <sheetData>
    <row r="1" spans="1:13" ht="26.5" thickBot="1" x14ac:dyDescent="0.65">
      <c r="A1" s="180" t="s">
        <v>426</v>
      </c>
      <c r="B1" s="181"/>
      <c r="C1" s="181"/>
      <c r="D1" s="181"/>
      <c r="E1" s="181"/>
      <c r="F1" s="181"/>
      <c r="G1" s="181"/>
      <c r="H1" s="181"/>
      <c r="I1" s="181"/>
      <c r="J1" s="181"/>
      <c r="K1" s="182"/>
    </row>
    <row r="2" spans="1:13" ht="58.5" customHeight="1" x14ac:dyDescent="0.35">
      <c r="A2" s="128" t="s">
        <v>0</v>
      </c>
      <c r="B2" s="129" t="s">
        <v>1</v>
      </c>
      <c r="C2" s="129" t="s">
        <v>2</v>
      </c>
      <c r="D2" s="129" t="s">
        <v>3</v>
      </c>
      <c r="E2" s="129" t="s">
        <v>4</v>
      </c>
      <c r="F2" s="139" t="s">
        <v>427</v>
      </c>
      <c r="G2" s="130" t="s">
        <v>6</v>
      </c>
      <c r="H2" s="130" t="s">
        <v>7</v>
      </c>
      <c r="I2" s="130" t="s">
        <v>8</v>
      </c>
      <c r="J2" s="131" t="s">
        <v>9</v>
      </c>
      <c r="K2" s="132" t="s">
        <v>11</v>
      </c>
    </row>
    <row r="3" spans="1:13" s="56" customFormat="1" ht="72.75" customHeight="1" x14ac:dyDescent="0.35">
      <c r="A3" s="89" t="s">
        <v>48</v>
      </c>
      <c r="B3" s="88">
        <v>3604</v>
      </c>
      <c r="C3" s="16" t="s">
        <v>428</v>
      </c>
      <c r="D3" s="88" t="s">
        <v>429</v>
      </c>
      <c r="E3" s="88" t="s">
        <v>430</v>
      </c>
      <c r="F3" s="89" t="s">
        <v>431</v>
      </c>
      <c r="G3" s="73">
        <v>44981</v>
      </c>
      <c r="H3" s="73">
        <v>44988</v>
      </c>
      <c r="I3" s="73">
        <v>45009</v>
      </c>
      <c r="J3" s="73">
        <v>45015</v>
      </c>
      <c r="K3" s="88">
        <v>4</v>
      </c>
      <c r="M3" s="169"/>
    </row>
    <row r="4" spans="1:13" s="56" customFormat="1" ht="123.75" customHeight="1" x14ac:dyDescent="0.35">
      <c r="A4" s="133" t="s">
        <v>14</v>
      </c>
      <c r="B4" s="126">
        <v>3596</v>
      </c>
      <c r="C4" s="134" t="s">
        <v>432</v>
      </c>
      <c r="D4" s="126" t="s">
        <v>16</v>
      </c>
      <c r="E4" s="126" t="s">
        <v>433</v>
      </c>
      <c r="F4" s="133" t="s">
        <v>434</v>
      </c>
      <c r="G4" s="125">
        <v>44988</v>
      </c>
      <c r="H4" s="125">
        <v>44995</v>
      </c>
      <c r="I4" s="125">
        <v>45016</v>
      </c>
      <c r="J4" s="127">
        <v>45022</v>
      </c>
      <c r="K4" s="126">
        <v>4</v>
      </c>
    </row>
    <row r="5" spans="1:13" s="170" customFormat="1" ht="130.5" x14ac:dyDescent="0.35">
      <c r="A5" s="89" t="s">
        <v>55</v>
      </c>
      <c r="B5" s="16">
        <v>3600</v>
      </c>
      <c r="C5" s="16" t="s">
        <v>435</v>
      </c>
      <c r="D5" s="88" t="s">
        <v>20</v>
      </c>
      <c r="E5" s="88" t="s">
        <v>17</v>
      </c>
      <c r="F5" s="89" t="s">
        <v>436</v>
      </c>
      <c r="G5" s="73">
        <v>44995</v>
      </c>
      <c r="H5" s="73">
        <v>45002</v>
      </c>
      <c r="I5" s="73">
        <v>45022</v>
      </c>
      <c r="J5" s="73">
        <v>45029</v>
      </c>
      <c r="K5" s="88">
        <v>3</v>
      </c>
    </row>
    <row r="6" spans="1:13" s="56" customFormat="1" ht="97.5" customHeight="1" x14ac:dyDescent="0.35">
      <c r="A6" s="133" t="s">
        <v>31</v>
      </c>
      <c r="B6" s="126">
        <v>3605</v>
      </c>
      <c r="C6" s="134" t="s">
        <v>437</v>
      </c>
      <c r="D6" s="126" t="s">
        <v>20</v>
      </c>
      <c r="E6" s="126" t="s">
        <v>17</v>
      </c>
      <c r="F6" s="133" t="s">
        <v>239</v>
      </c>
      <c r="G6" s="125">
        <v>45002</v>
      </c>
      <c r="H6" s="125">
        <v>45009</v>
      </c>
      <c r="I6" s="125">
        <v>45030</v>
      </c>
      <c r="J6" s="125">
        <v>45036</v>
      </c>
      <c r="K6" s="126">
        <v>5</v>
      </c>
    </row>
    <row r="7" spans="1:13" s="56" customFormat="1" ht="176.25" customHeight="1" x14ac:dyDescent="0.35">
      <c r="A7" s="89" t="s">
        <v>55</v>
      </c>
      <c r="B7" s="88">
        <v>3618</v>
      </c>
      <c r="C7" s="16" t="s">
        <v>438</v>
      </c>
      <c r="D7" s="88" t="e">
        <f>VLOOKUP(C7,'2022-23 Needs Grid'!$C$3:$F$62,2,0)</f>
        <v>#N/A</v>
      </c>
      <c r="E7" s="88" t="e">
        <f>VLOOKUP(C7,'2022-23 Needs Grid'!$C$3:$F$62,3,0)</f>
        <v>#N/A</v>
      </c>
      <c r="F7" s="89" t="s">
        <v>439</v>
      </c>
      <c r="G7" s="73">
        <v>45009</v>
      </c>
      <c r="H7" s="73">
        <v>45016</v>
      </c>
      <c r="I7" s="73">
        <v>45037</v>
      </c>
      <c r="J7" s="73">
        <v>45043</v>
      </c>
      <c r="K7" s="88">
        <v>3</v>
      </c>
    </row>
    <row r="8" spans="1:13" s="56" customFormat="1" ht="108" customHeight="1" x14ac:dyDescent="0.35">
      <c r="A8" s="133" t="s">
        <v>48</v>
      </c>
      <c r="B8" s="126">
        <v>3606</v>
      </c>
      <c r="C8" s="133" t="s">
        <v>440</v>
      </c>
      <c r="D8" s="126" t="s">
        <v>394</v>
      </c>
      <c r="E8" s="126" t="str">
        <f>VLOOKUP(C8,'2022-23 Needs Grid'!$C$3:$F$62,3,0)</f>
        <v>Various</v>
      </c>
      <c r="F8" s="171" t="s">
        <v>441</v>
      </c>
      <c r="G8" s="125">
        <v>45016</v>
      </c>
      <c r="H8" s="127">
        <v>45022</v>
      </c>
      <c r="I8" s="125">
        <v>45044</v>
      </c>
      <c r="J8" s="125">
        <v>45050</v>
      </c>
      <c r="K8" s="126">
        <f>VLOOKUP(C8,'2022-23 Needs Grid'!$C$3:$K$219,9,0)</f>
        <v>10</v>
      </c>
    </row>
    <row r="9" spans="1:13" s="56" customFormat="1" ht="101.25" customHeight="1" x14ac:dyDescent="0.35">
      <c r="A9" s="133" t="s">
        <v>31</v>
      </c>
      <c r="B9" s="126">
        <v>3607</v>
      </c>
      <c r="C9" s="133" t="s">
        <v>440</v>
      </c>
      <c r="D9" s="126" t="s">
        <v>20</v>
      </c>
      <c r="E9" s="126" t="str">
        <f>VLOOKUP(C9,'2022-23 Needs Grid'!$C$3:$F$62,3,0)</f>
        <v>Various</v>
      </c>
      <c r="F9" s="171" t="s">
        <v>441</v>
      </c>
      <c r="G9" s="125">
        <v>45016</v>
      </c>
      <c r="H9" s="127">
        <v>45022</v>
      </c>
      <c r="I9" s="125">
        <v>45044</v>
      </c>
      <c r="J9" s="125">
        <v>45050</v>
      </c>
      <c r="K9" s="126">
        <f>VLOOKUP(C9,'2022-23 Needs Grid'!$C$3:$K$219,9,0)</f>
        <v>10</v>
      </c>
    </row>
    <row r="10" spans="1:13" s="56" customFormat="1" ht="92.25" customHeight="1" x14ac:dyDescent="0.35">
      <c r="A10" s="133" t="s">
        <v>38</v>
      </c>
      <c r="B10" s="126">
        <v>3608</v>
      </c>
      <c r="C10" s="133" t="s">
        <v>440</v>
      </c>
      <c r="D10" s="126" t="s">
        <v>395</v>
      </c>
      <c r="E10" s="126" t="s">
        <v>17</v>
      </c>
      <c r="F10" s="171" t="s">
        <v>441</v>
      </c>
      <c r="G10" s="125">
        <v>45016</v>
      </c>
      <c r="H10" s="127">
        <v>45022</v>
      </c>
      <c r="I10" s="125">
        <v>45044</v>
      </c>
      <c r="J10" s="125">
        <v>45050</v>
      </c>
      <c r="K10" s="126">
        <f>VLOOKUP(C10,'2022-23 Needs Grid'!$C$3:$K$219,9,0)</f>
        <v>10</v>
      </c>
    </row>
    <row r="11" spans="1:13" s="56" customFormat="1" ht="238.75" customHeight="1" x14ac:dyDescent="0.35">
      <c r="A11" s="136" t="s">
        <v>23</v>
      </c>
      <c r="B11" s="143">
        <v>3590</v>
      </c>
      <c r="C11" s="137" t="s">
        <v>442</v>
      </c>
      <c r="D11" s="143" t="s">
        <v>16</v>
      </c>
      <c r="E11" s="143" t="s">
        <v>443</v>
      </c>
      <c r="F11" s="172" t="s">
        <v>444</v>
      </c>
      <c r="G11" s="127">
        <v>45022</v>
      </c>
      <c r="H11" s="73">
        <v>45030</v>
      </c>
      <c r="I11" s="73">
        <v>45051</v>
      </c>
      <c r="J11" s="73">
        <v>45057</v>
      </c>
      <c r="K11" s="88">
        <v>4</v>
      </c>
    </row>
    <row r="12" spans="1:13" s="56" customFormat="1" ht="113.25" customHeight="1" x14ac:dyDescent="0.35">
      <c r="A12" s="136" t="s">
        <v>48</v>
      </c>
      <c r="B12" s="143">
        <v>3609</v>
      </c>
      <c r="C12" s="136" t="s">
        <v>445</v>
      </c>
      <c r="D12" s="143" t="s">
        <v>446</v>
      </c>
      <c r="E12" s="87" t="s">
        <v>447</v>
      </c>
      <c r="F12" s="62" t="s">
        <v>448</v>
      </c>
      <c r="G12" s="127">
        <v>45022</v>
      </c>
      <c r="H12" s="73">
        <v>45030</v>
      </c>
      <c r="I12" s="73">
        <v>45051</v>
      </c>
      <c r="J12" s="73">
        <v>45057</v>
      </c>
      <c r="K12" s="88">
        <v>4</v>
      </c>
    </row>
    <row r="13" spans="1:13" s="56" customFormat="1" ht="98.25" customHeight="1" x14ac:dyDescent="0.35">
      <c r="A13" s="133" t="s">
        <v>55</v>
      </c>
      <c r="B13" s="126">
        <v>3601</v>
      </c>
      <c r="C13" s="134" t="s">
        <v>217</v>
      </c>
      <c r="D13" s="126" t="s">
        <v>20</v>
      </c>
      <c r="E13" s="126" t="s">
        <v>370</v>
      </c>
      <c r="F13" s="133" t="s">
        <v>449</v>
      </c>
      <c r="G13" s="125">
        <v>45030</v>
      </c>
      <c r="H13" s="125">
        <v>45037</v>
      </c>
      <c r="I13" s="125">
        <v>45058</v>
      </c>
      <c r="J13" s="125">
        <v>45064</v>
      </c>
      <c r="K13" s="126">
        <f>VLOOKUP(C13,'2022-23 Needs Grid'!$C$3:$K$219,9,0)</f>
        <v>3</v>
      </c>
    </row>
    <row r="14" spans="1:13" s="56" customFormat="1" ht="108" customHeight="1" x14ac:dyDescent="0.35">
      <c r="A14" s="133" t="s">
        <v>55</v>
      </c>
      <c r="B14" s="126">
        <v>3619</v>
      </c>
      <c r="C14" s="134" t="s">
        <v>218</v>
      </c>
      <c r="D14" s="126"/>
      <c r="E14" s="126" t="str">
        <f>VLOOKUP(C14,'2022-23 Needs Grid'!$C$3:$F$62,3,0)</f>
        <v>Various</v>
      </c>
      <c r="F14" s="133" t="s">
        <v>450</v>
      </c>
      <c r="G14" s="125">
        <v>45030</v>
      </c>
      <c r="H14" s="125">
        <v>45037</v>
      </c>
      <c r="I14" s="125">
        <v>45058</v>
      </c>
      <c r="J14" s="125">
        <v>45064</v>
      </c>
      <c r="K14" s="126">
        <f>VLOOKUP(C14,'2022-23 Needs Grid'!$C$3:$K$219,9,0)</f>
        <v>3</v>
      </c>
    </row>
    <row r="15" spans="1:13" s="56" customFormat="1" ht="113.25" customHeight="1" x14ac:dyDescent="0.35">
      <c r="A15" s="89" t="s">
        <v>106</v>
      </c>
      <c r="B15" s="88">
        <v>3597</v>
      </c>
      <c r="C15" s="16" t="s">
        <v>397</v>
      </c>
      <c r="D15" s="88" t="str">
        <f>VLOOKUP(C15,'2022-23 Needs Grid'!$C$3:$F$62,2,0)</f>
        <v>All Countries</v>
      </c>
      <c r="E15" s="88" t="s">
        <v>451</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s="56" customFormat="1" ht="129" customHeight="1" x14ac:dyDescent="0.35">
      <c r="A16" s="148" t="s">
        <v>55</v>
      </c>
      <c r="B16" s="150">
        <v>3602</v>
      </c>
      <c r="C16" s="134" t="s">
        <v>228</v>
      </c>
      <c r="D16" s="150" t="s">
        <v>20</v>
      </c>
      <c r="E16" s="150" t="str">
        <f>VLOOKUP(C16,'2022-23 Needs Grid'!$C$3:$F$62,3,0)</f>
        <v>Competitive With Current Assortment</v>
      </c>
      <c r="F16" s="148" t="s">
        <v>452</v>
      </c>
      <c r="G16" s="125">
        <v>45044</v>
      </c>
      <c r="H16" s="125">
        <v>45051</v>
      </c>
      <c r="I16" s="125">
        <v>45072</v>
      </c>
      <c r="J16" s="125">
        <v>45078</v>
      </c>
      <c r="K16" s="126">
        <f>VLOOKUP(C16,'2022-23 Needs Grid'!$C$3:$K$219,9,0)</f>
        <v>3</v>
      </c>
    </row>
    <row r="17" spans="1:12" s="56" customFormat="1" ht="234.75" customHeight="1" x14ac:dyDescent="0.35">
      <c r="A17" s="147" t="s">
        <v>23</v>
      </c>
      <c r="B17" s="149">
        <v>3591</v>
      </c>
      <c r="C17" s="165" t="s">
        <v>453</v>
      </c>
      <c r="D17" s="149" t="s">
        <v>16</v>
      </c>
      <c r="E17" s="149" t="s">
        <v>454</v>
      </c>
      <c r="F17" s="167" t="s">
        <v>455</v>
      </c>
      <c r="G17" s="125">
        <v>45044</v>
      </c>
      <c r="H17" s="125">
        <v>45051</v>
      </c>
      <c r="I17" s="125">
        <v>45072</v>
      </c>
      <c r="J17" s="125">
        <v>45078</v>
      </c>
      <c r="K17" s="126">
        <v>4</v>
      </c>
    </row>
    <row r="18" spans="1:12" s="56" customFormat="1" ht="114.65" customHeight="1" x14ac:dyDescent="0.35">
      <c r="A18" s="83" t="s">
        <v>38</v>
      </c>
      <c r="B18" s="173">
        <v>3610</v>
      </c>
      <c r="C18" s="16" t="s">
        <v>456</v>
      </c>
      <c r="D18" s="155" t="s">
        <v>114</v>
      </c>
      <c r="E18" s="87" t="s">
        <v>457</v>
      </c>
      <c r="F18" s="62" t="s">
        <v>458</v>
      </c>
      <c r="G18" s="73">
        <v>45051</v>
      </c>
      <c r="H18" s="73">
        <v>45058</v>
      </c>
      <c r="I18" s="73">
        <v>45079</v>
      </c>
      <c r="J18" s="73">
        <v>45085</v>
      </c>
      <c r="K18" s="88">
        <v>10</v>
      </c>
    </row>
    <row r="19" spans="1:12" s="56" customFormat="1" ht="61.4" customHeight="1" x14ac:dyDescent="0.35">
      <c r="A19" s="148" t="s">
        <v>38</v>
      </c>
      <c r="B19" s="126">
        <v>3611</v>
      </c>
      <c r="C19" s="134" t="s">
        <v>64</v>
      </c>
      <c r="D19" s="126" t="s">
        <v>65</v>
      </c>
      <c r="E19" s="126" t="s">
        <v>457</v>
      </c>
      <c r="F19" s="133" t="s">
        <v>459</v>
      </c>
      <c r="G19" s="125">
        <v>45058</v>
      </c>
      <c r="H19" s="125">
        <v>45065</v>
      </c>
      <c r="I19" s="125">
        <v>45086</v>
      </c>
      <c r="J19" s="125">
        <v>45092</v>
      </c>
      <c r="K19" s="126">
        <v>10</v>
      </c>
    </row>
    <row r="20" spans="1:12" s="56" customFormat="1" ht="165" customHeight="1" x14ac:dyDescent="0.35">
      <c r="A20" s="89" t="s">
        <v>55</v>
      </c>
      <c r="B20" s="88">
        <v>3603</v>
      </c>
      <c r="C20" s="16" t="s">
        <v>460</v>
      </c>
      <c r="D20" s="88" t="e">
        <f>VLOOKUP(C20,'2022-23 Needs Grid'!$C$3:$F$62,2,0)</f>
        <v>#N/A</v>
      </c>
      <c r="E20" s="88" t="e">
        <f>VLOOKUP(C20,'2022-23 Needs Grid'!$C$3:$F$62,3,0)</f>
        <v>#N/A</v>
      </c>
      <c r="F20" s="89" t="s">
        <v>461</v>
      </c>
      <c r="G20" s="73">
        <v>45072</v>
      </c>
      <c r="H20" s="73">
        <v>45079</v>
      </c>
      <c r="I20" s="73">
        <v>45100</v>
      </c>
      <c r="J20" s="73">
        <v>45106</v>
      </c>
      <c r="K20" s="88" t="e">
        <f>VLOOKUP(C20,'2022-23 Needs Grid'!$C$3:$K$219,9,0)</f>
        <v>#N/A</v>
      </c>
    </row>
    <row r="21" spans="1:12" s="56" customFormat="1" ht="201" customHeight="1" x14ac:dyDescent="0.35">
      <c r="A21" s="148" t="s">
        <v>23</v>
      </c>
      <c r="B21" s="150">
        <v>3592</v>
      </c>
      <c r="C21" s="134" t="s">
        <v>81</v>
      </c>
      <c r="D21" s="150" t="s">
        <v>16</v>
      </c>
      <c r="E21" s="150" t="s">
        <v>443</v>
      </c>
      <c r="F21" s="157" t="s">
        <v>462</v>
      </c>
      <c r="G21" s="125">
        <v>45079</v>
      </c>
      <c r="H21" s="125">
        <v>45086</v>
      </c>
      <c r="I21" s="125">
        <v>45107</v>
      </c>
      <c r="J21" s="125">
        <v>45113</v>
      </c>
      <c r="K21" s="126">
        <f>VLOOKUP(C21,'2022-23 Needs Grid'!$C$3:$K$219,9,0)</f>
        <v>4</v>
      </c>
    </row>
    <row r="22" spans="1:12" s="56" customFormat="1" ht="158.25" customHeight="1" x14ac:dyDescent="0.35">
      <c r="A22" s="148" t="s">
        <v>23</v>
      </c>
      <c r="B22" s="150">
        <v>3593</v>
      </c>
      <c r="C22" s="134" t="s">
        <v>422</v>
      </c>
      <c r="D22" s="150" t="s">
        <v>124</v>
      </c>
      <c r="E22" s="150" t="s">
        <v>443</v>
      </c>
      <c r="F22" s="157" t="s">
        <v>463</v>
      </c>
      <c r="G22" s="125">
        <v>45079</v>
      </c>
      <c r="H22" s="125">
        <v>45086</v>
      </c>
      <c r="I22" s="125">
        <v>45107</v>
      </c>
      <c r="J22" s="125">
        <v>45113</v>
      </c>
      <c r="K22" s="126">
        <f>VLOOKUP(C22,'2022-23 Needs Grid'!$C$3:$K$219,9,0)</f>
        <v>4</v>
      </c>
    </row>
    <row r="23" spans="1:12" s="56" customFormat="1" ht="132" customHeight="1" x14ac:dyDescent="0.35">
      <c r="A23" s="83" t="s">
        <v>14</v>
      </c>
      <c r="B23" s="87">
        <v>3594</v>
      </c>
      <c r="C23" s="16" t="s">
        <v>464</v>
      </c>
      <c r="D23" s="87" t="s">
        <v>16</v>
      </c>
      <c r="E23" s="87" t="s">
        <v>465</v>
      </c>
      <c r="F23" s="62" t="s">
        <v>466</v>
      </c>
      <c r="G23" s="73">
        <v>45093</v>
      </c>
      <c r="H23" s="73">
        <v>45100</v>
      </c>
      <c r="I23" s="73">
        <v>45121</v>
      </c>
      <c r="J23" s="73">
        <v>45127</v>
      </c>
      <c r="K23" s="88">
        <f>VLOOKUP(C23,'2022-23 Needs Grid'!$C$3:$K$219,9,0)</f>
        <v>6</v>
      </c>
    </row>
    <row r="24" spans="1:12" s="56" customFormat="1" ht="147.75" customHeight="1" x14ac:dyDescent="0.35">
      <c r="A24" s="136" t="s">
        <v>14</v>
      </c>
      <c r="B24" s="143">
        <v>3595</v>
      </c>
      <c r="C24" s="137" t="s">
        <v>19</v>
      </c>
      <c r="D24" s="143" t="s">
        <v>20</v>
      </c>
      <c r="E24" s="143" t="s">
        <v>467</v>
      </c>
      <c r="F24" s="174" t="s">
        <v>468</v>
      </c>
      <c r="G24" s="145">
        <v>45093</v>
      </c>
      <c r="H24" s="145">
        <v>45100</v>
      </c>
      <c r="I24" s="145">
        <v>45121</v>
      </c>
      <c r="J24" s="145">
        <v>45127</v>
      </c>
      <c r="K24" s="143">
        <f>VLOOKUP(C24,'2022-23 Needs Grid'!$C$3:$K$219,9,0)</f>
        <v>4</v>
      </c>
    </row>
    <row r="25" spans="1:12" s="56" customFormat="1" ht="261" x14ac:dyDescent="0.35">
      <c r="A25" s="138" t="s">
        <v>469</v>
      </c>
      <c r="B25" s="87">
        <v>3621</v>
      </c>
      <c r="C25" s="88" t="s">
        <v>470</v>
      </c>
      <c r="D25" s="88" t="s">
        <v>20</v>
      </c>
      <c r="E25" s="88" t="s">
        <v>471</v>
      </c>
      <c r="F25" s="89" t="s">
        <v>472</v>
      </c>
      <c r="G25" s="73">
        <v>45093</v>
      </c>
      <c r="H25" s="73">
        <v>45100</v>
      </c>
      <c r="I25" s="73">
        <v>45121</v>
      </c>
      <c r="J25" s="73">
        <v>45131</v>
      </c>
      <c r="K25" s="88">
        <v>10</v>
      </c>
    </row>
    <row r="26" spans="1:12" s="56" customFormat="1" ht="108.75" customHeight="1" x14ac:dyDescent="0.35">
      <c r="A26" s="138" t="s">
        <v>106</v>
      </c>
      <c r="B26" s="87">
        <v>3598</v>
      </c>
      <c r="C26" s="88" t="s">
        <v>407</v>
      </c>
      <c r="D26" s="88" t="str">
        <f>VLOOKUP(C26,'2022-23 Needs Grid'!$C$3:$F$62,2,0)</f>
        <v>All Countries</v>
      </c>
      <c r="E26" s="88" t="s">
        <v>451</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s="56" customFormat="1" ht="105" customHeight="1" x14ac:dyDescent="0.35">
      <c r="A27" s="138" t="s">
        <v>469</v>
      </c>
      <c r="B27" s="88">
        <v>3622</v>
      </c>
      <c r="C27" s="88" t="s">
        <v>473</v>
      </c>
      <c r="D27" s="88" t="s">
        <v>16</v>
      </c>
      <c r="E27" s="88" t="s">
        <v>411</v>
      </c>
      <c r="F27" s="89" t="s">
        <v>474</v>
      </c>
      <c r="G27" s="73">
        <v>45093</v>
      </c>
      <c r="H27" s="73">
        <v>45100</v>
      </c>
      <c r="I27" s="73">
        <v>45121</v>
      </c>
      <c r="J27" s="73" t="s">
        <v>475</v>
      </c>
      <c r="K27" s="88">
        <v>25</v>
      </c>
    </row>
    <row r="28" spans="1:12" s="56" customFormat="1" ht="306.75" customHeight="1" x14ac:dyDescent="0.35">
      <c r="A28" s="138" t="s">
        <v>469</v>
      </c>
      <c r="B28" s="88">
        <v>3623</v>
      </c>
      <c r="C28" s="88" t="s">
        <v>123</v>
      </c>
      <c r="D28" s="88" t="str">
        <f>VLOOKUP(C28,'2022-23 Needs Grid'!$C$3:$F$62,2,0)</f>
        <v>All Countries</v>
      </c>
      <c r="E28" s="88"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476</v>
      </c>
      <c r="G28" s="73">
        <v>45093</v>
      </c>
      <c r="H28" s="73">
        <v>45100</v>
      </c>
      <c r="I28" s="73">
        <v>45121</v>
      </c>
      <c r="J28" s="73" t="s">
        <v>475</v>
      </c>
      <c r="K28" s="88">
        <v>25</v>
      </c>
    </row>
    <row r="29" spans="1:12" s="56" customFormat="1" ht="89.25" customHeight="1" x14ac:dyDescent="0.35">
      <c r="A29" s="133" t="s">
        <v>31</v>
      </c>
      <c r="B29" s="126">
        <v>3612</v>
      </c>
      <c r="C29" s="133" t="s">
        <v>477</v>
      </c>
      <c r="D29" s="126" t="s">
        <v>20</v>
      </c>
      <c r="E29" s="126" t="s">
        <v>17</v>
      </c>
      <c r="F29" s="133" t="s">
        <v>478</v>
      </c>
      <c r="G29" s="152">
        <v>45099</v>
      </c>
      <c r="H29" s="152">
        <v>45107</v>
      </c>
      <c r="I29" s="152">
        <v>45128</v>
      </c>
      <c r="J29" s="152">
        <v>45134</v>
      </c>
      <c r="K29" s="126">
        <f>VLOOKUP(C29,'2022-23 Needs Grid'!$C$3:$K$219,9,0)</f>
        <v>10</v>
      </c>
      <c r="L29" s="175"/>
    </row>
    <row r="30" spans="1:12" s="56" customFormat="1" ht="89.25" customHeight="1" x14ac:dyDescent="0.35">
      <c r="A30" s="133" t="s">
        <v>38</v>
      </c>
      <c r="B30" s="126">
        <v>3613</v>
      </c>
      <c r="C30" s="133" t="s">
        <v>477</v>
      </c>
      <c r="D30" s="126" t="s">
        <v>395</v>
      </c>
      <c r="E30" s="126" t="s">
        <v>17</v>
      </c>
      <c r="F30" s="133" t="s">
        <v>478</v>
      </c>
      <c r="G30" s="152">
        <v>45099</v>
      </c>
      <c r="H30" s="152">
        <v>45107</v>
      </c>
      <c r="I30" s="152">
        <v>45128</v>
      </c>
      <c r="J30" s="152">
        <v>45134</v>
      </c>
      <c r="K30" s="126">
        <f>VLOOKUP(C30,'2022-23 Needs Grid'!$C$3:$K$219,9,0)</f>
        <v>10</v>
      </c>
    </row>
    <row r="31" spans="1:12" s="56" customFormat="1" ht="89.25" customHeight="1" x14ac:dyDescent="0.35">
      <c r="A31" s="133" t="s">
        <v>48</v>
      </c>
      <c r="B31" s="126">
        <v>3614</v>
      </c>
      <c r="C31" s="133" t="s">
        <v>477</v>
      </c>
      <c r="D31" s="126" t="s">
        <v>394</v>
      </c>
      <c r="E31" s="126" t="s">
        <v>17</v>
      </c>
      <c r="F31" s="133" t="s">
        <v>478</v>
      </c>
      <c r="G31" s="152">
        <v>45099</v>
      </c>
      <c r="H31" s="152">
        <v>45107</v>
      </c>
      <c r="I31" s="152">
        <v>45128</v>
      </c>
      <c r="J31" s="152">
        <v>45134</v>
      </c>
      <c r="K31" s="126">
        <f>VLOOKUP(C31,'2022-23 Needs Grid'!$C$3:$K$219,9,0)</f>
        <v>10</v>
      </c>
    </row>
    <row r="32" spans="1:12" s="56" customFormat="1" ht="125.25" customHeight="1" x14ac:dyDescent="0.35">
      <c r="A32" s="146" t="s">
        <v>31</v>
      </c>
      <c r="B32" s="92">
        <v>3615</v>
      </c>
      <c r="C32" s="146" t="s">
        <v>479</v>
      </c>
      <c r="D32" s="92" t="s">
        <v>20</v>
      </c>
      <c r="E32" s="92" t="s">
        <v>17</v>
      </c>
      <c r="F32" s="146" t="s">
        <v>239</v>
      </c>
      <c r="G32" s="90">
        <v>45114</v>
      </c>
      <c r="H32" s="90">
        <v>45121</v>
      </c>
      <c r="I32" s="90">
        <v>45142</v>
      </c>
      <c r="J32" s="90">
        <v>45148</v>
      </c>
      <c r="K32" s="92">
        <v>5</v>
      </c>
    </row>
    <row r="33" spans="1:11" s="56" customFormat="1" ht="114.75" customHeight="1" x14ac:dyDescent="0.35">
      <c r="A33" s="89" t="s">
        <v>48</v>
      </c>
      <c r="B33" s="87">
        <v>3616</v>
      </c>
      <c r="C33" s="89" t="s">
        <v>480</v>
      </c>
      <c r="D33" s="87" t="s">
        <v>481</v>
      </c>
      <c r="E33" s="87" t="s">
        <v>482</v>
      </c>
      <c r="F33" s="62" t="s">
        <v>483</v>
      </c>
      <c r="G33" s="90">
        <v>45114</v>
      </c>
      <c r="H33" s="90">
        <v>45121</v>
      </c>
      <c r="I33" s="90">
        <v>45142</v>
      </c>
      <c r="J33" s="90">
        <v>45148</v>
      </c>
      <c r="K33" s="88">
        <v>4</v>
      </c>
    </row>
    <row r="34" spans="1:11" s="56" customFormat="1" ht="184.5" customHeight="1" x14ac:dyDescent="0.35">
      <c r="A34" s="133" t="s">
        <v>55</v>
      </c>
      <c r="B34" s="126">
        <v>3620</v>
      </c>
      <c r="C34" s="134" t="s">
        <v>484</v>
      </c>
      <c r="D34" s="126" t="s">
        <v>16</v>
      </c>
      <c r="E34" s="126" t="s">
        <v>17</v>
      </c>
      <c r="F34" s="133" t="s">
        <v>485</v>
      </c>
      <c r="G34" s="125">
        <v>45121</v>
      </c>
      <c r="H34" s="125">
        <v>45128</v>
      </c>
      <c r="I34" s="125">
        <v>45149</v>
      </c>
      <c r="J34" s="125">
        <v>45155</v>
      </c>
      <c r="K34" s="126">
        <v>3</v>
      </c>
    </row>
    <row r="35" spans="1:11" s="56" customFormat="1" ht="60.65" customHeight="1" x14ac:dyDescent="0.35">
      <c r="A35" s="89" t="s">
        <v>106</v>
      </c>
      <c r="B35" s="88">
        <v>3599</v>
      </c>
      <c r="C35" s="16" t="s">
        <v>486</v>
      </c>
      <c r="D35" s="88" t="str">
        <f>VLOOKUP(C35,'2022-23 Needs Grid'!$C$3:$F$62,2,0)</f>
        <v>Mexico</v>
      </c>
      <c r="E35" s="88" t="s">
        <v>487</v>
      </c>
      <c r="F35" s="89" t="str">
        <f>VLOOKUP(C35,'2022-23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5" s="73">
        <v>45128</v>
      </c>
      <c r="H35" s="73">
        <v>45135</v>
      </c>
      <c r="I35" s="73">
        <v>45156</v>
      </c>
      <c r="J35" s="73">
        <v>45162</v>
      </c>
      <c r="K35" s="88">
        <v>6</v>
      </c>
    </row>
    <row r="36" spans="1:11" s="56" customFormat="1" ht="123.75" customHeight="1" x14ac:dyDescent="0.35">
      <c r="A36" s="176" t="s">
        <v>488</v>
      </c>
      <c r="B36" s="126">
        <v>3617</v>
      </c>
      <c r="C36" s="134" t="s">
        <v>489</v>
      </c>
      <c r="D36" s="126" t="s">
        <v>16</v>
      </c>
      <c r="E36" s="126" t="s">
        <v>490</v>
      </c>
      <c r="F36" s="133" t="s">
        <v>491</v>
      </c>
      <c r="G36" s="125">
        <v>45135</v>
      </c>
      <c r="H36" s="125">
        <v>45142</v>
      </c>
      <c r="I36" s="125">
        <v>45163</v>
      </c>
      <c r="J36" s="125">
        <v>45169</v>
      </c>
      <c r="K36" s="126"/>
    </row>
  </sheetData>
  <autoFilter ref="A2:L36" xr:uid="{00000000-0001-0000-0500-000000000000}"/>
  <mergeCells count="1">
    <mergeCell ref="A1:K1"/>
  </mergeCells>
  <pageMargins left="0.23622047244094491" right="0.23622047244094491" top="0.74803149606299213" bottom="0.74803149606299213" header="0.31496062992125984" footer="0.31496062992125984"/>
  <pageSetup paperSize="5" scale="6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4275-58AF-4342-A8C4-AF7A9742E7C1}">
  <sheetPr>
    <pageSetUpPr fitToPage="1"/>
  </sheetPr>
  <dimension ref="A1:K29"/>
  <sheetViews>
    <sheetView zoomScale="90" zoomScaleNormal="90" workbookViewId="0">
      <pane xSplit="3" ySplit="2" topLeftCell="D3" activePane="bottomRight" state="frozen"/>
      <selection pane="topRight" activeCell="D1" sqref="D1"/>
      <selection pane="bottomLeft" activeCell="A3" sqref="A3"/>
      <selection pane="bottomRight" sqref="A1:K1"/>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1" ht="26.5" thickBot="1" x14ac:dyDescent="0.65">
      <c r="A1" s="180" t="s">
        <v>492</v>
      </c>
      <c r="B1" s="181"/>
      <c r="C1" s="181"/>
      <c r="D1" s="181"/>
      <c r="E1" s="181"/>
      <c r="F1" s="181"/>
      <c r="G1" s="181"/>
      <c r="H1" s="181"/>
      <c r="I1" s="181"/>
      <c r="J1" s="181"/>
      <c r="K1" s="182"/>
    </row>
    <row r="2" spans="1:11"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1" ht="96.65" customHeight="1" x14ac:dyDescent="0.35">
      <c r="A3" s="89" t="s">
        <v>38</v>
      </c>
      <c r="B3" s="89"/>
      <c r="C3" s="16" t="s">
        <v>493</v>
      </c>
      <c r="D3" s="88" t="s">
        <v>73</v>
      </c>
      <c r="E3" s="89" t="s">
        <v>494</v>
      </c>
      <c r="F3" s="140" t="s">
        <v>495</v>
      </c>
      <c r="G3" s="73">
        <v>45142</v>
      </c>
      <c r="H3" s="73">
        <v>45149</v>
      </c>
      <c r="I3" s="73">
        <v>45170</v>
      </c>
      <c r="J3" s="73">
        <v>45176</v>
      </c>
      <c r="K3" s="88">
        <v>10</v>
      </c>
    </row>
    <row r="4" spans="1:11" ht="96.65" customHeight="1" x14ac:dyDescent="0.35">
      <c r="A4" s="89" t="s">
        <v>55</v>
      </c>
      <c r="B4" s="89"/>
      <c r="C4" s="16" t="s">
        <v>496</v>
      </c>
      <c r="D4" s="88" t="str">
        <f>VLOOKUP(C4,'2022-23 Needs Grid'!$C$3:$F$62,2,0)</f>
        <v>Canada (Ontario)</v>
      </c>
      <c r="E4" s="89" t="str">
        <f>VLOOKUP(C4,'2022-23 Needs Grid'!$C$3:$F$62,3,0)</f>
        <v>Various</v>
      </c>
      <c r="F4" s="140" t="str">
        <f>VLOOKUP(C4,'2022-23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4" s="73">
        <v>45142</v>
      </c>
      <c r="H4" s="73">
        <v>45149</v>
      </c>
      <c r="I4" s="73">
        <v>45170</v>
      </c>
      <c r="J4" s="73">
        <v>45176</v>
      </c>
      <c r="K4" s="88">
        <f>VLOOKUP(C4,'2022-23 Needs Grid'!$C$3:$K$219,9,0)</f>
        <v>3</v>
      </c>
    </row>
    <row r="5" spans="1:11" ht="96.65" customHeight="1" x14ac:dyDescent="0.35">
      <c r="A5" s="133" t="s">
        <v>14</v>
      </c>
      <c r="B5" s="133">
        <v>3521</v>
      </c>
      <c r="C5" s="134" t="s">
        <v>497</v>
      </c>
      <c r="D5" s="126" t="s">
        <v>498</v>
      </c>
      <c r="E5" s="133" t="s">
        <v>499</v>
      </c>
      <c r="F5" s="133" t="s">
        <v>500</v>
      </c>
      <c r="G5" s="125">
        <v>45149</v>
      </c>
      <c r="H5" s="125">
        <v>45156</v>
      </c>
      <c r="I5" s="125">
        <v>45177</v>
      </c>
      <c r="J5" s="125">
        <v>45183</v>
      </c>
      <c r="K5" s="126">
        <v>4</v>
      </c>
    </row>
    <row r="6" spans="1:11" ht="43.5" x14ac:dyDescent="0.35">
      <c r="A6" s="133" t="s">
        <v>31</v>
      </c>
      <c r="B6" s="148"/>
      <c r="C6" s="134" t="s">
        <v>146</v>
      </c>
      <c r="D6" s="150" t="s">
        <v>20</v>
      </c>
      <c r="E6" s="148" t="s">
        <v>501</v>
      </c>
      <c r="F6" s="148" t="s">
        <v>502</v>
      </c>
      <c r="G6" s="125">
        <v>45149</v>
      </c>
      <c r="H6" s="125">
        <v>45156</v>
      </c>
      <c r="I6" s="125">
        <v>45177</v>
      </c>
      <c r="J6" s="125">
        <v>45183</v>
      </c>
      <c r="K6" s="126">
        <f>VLOOKUP(C6,'2022-23 Needs Grid'!$C$3:$K$219,9,0)</f>
        <v>10</v>
      </c>
    </row>
    <row r="7" spans="1:11" ht="101.5" x14ac:dyDescent="0.35">
      <c r="A7" s="133" t="s">
        <v>106</v>
      </c>
      <c r="B7" s="133"/>
      <c r="C7" s="134" t="s">
        <v>503</v>
      </c>
      <c r="D7" s="126" t="str">
        <f>VLOOKUP(C7,'2022-23 Needs Grid'!$C$3:$F$62,2,0)</f>
        <v>All Countries</v>
      </c>
      <c r="E7" s="148" t="s">
        <v>504</v>
      </c>
      <c r="F7" s="148" t="s">
        <v>505</v>
      </c>
      <c r="G7" s="125">
        <v>45149</v>
      </c>
      <c r="H7" s="125">
        <v>45156</v>
      </c>
      <c r="I7" s="125">
        <v>45177</v>
      </c>
      <c r="J7" s="125">
        <v>45183</v>
      </c>
      <c r="K7" s="126">
        <f>VLOOKUP(C7,'2022-23 Needs Grid'!$C$3:$K$219,9,0)</f>
        <v>6</v>
      </c>
    </row>
    <row r="8" spans="1:11" ht="86.25" customHeight="1" x14ac:dyDescent="0.35">
      <c r="A8" s="89" t="s">
        <v>55</v>
      </c>
      <c r="B8" s="89"/>
      <c r="C8" s="16" t="s">
        <v>151</v>
      </c>
      <c r="D8" s="88" t="str">
        <f>VLOOKUP(C8,'2022-23 Needs Grid'!$C$3:$F$62,2,0)</f>
        <v>All Countries</v>
      </c>
      <c r="E8" s="89" t="str">
        <f>VLOOKUP(C8,'2022-23 Needs Grid'!$C$3:$F$62,3,0)</f>
        <v>Competitive With Current Assortment</v>
      </c>
      <c r="F8" s="89" t="str">
        <f>VLOOKUP(C8,'2022-23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8" s="73">
        <v>45156</v>
      </c>
      <c r="H8" s="73">
        <v>45163</v>
      </c>
      <c r="I8" s="73">
        <v>45184</v>
      </c>
      <c r="J8" s="73">
        <v>45190</v>
      </c>
      <c r="K8" s="88">
        <f>VLOOKUP(C8,'2022-23 Needs Grid'!$C$3:$K$219,9,0)</f>
        <v>3</v>
      </c>
    </row>
    <row r="9" spans="1:11" ht="183.75" customHeight="1" x14ac:dyDescent="0.35">
      <c r="A9" s="159" t="s">
        <v>23</v>
      </c>
      <c r="B9" s="159"/>
      <c r="C9" s="165" t="s">
        <v>506</v>
      </c>
      <c r="D9" s="160" t="s">
        <v>16</v>
      </c>
      <c r="E9" s="161" t="s">
        <v>507</v>
      </c>
      <c r="F9" s="168" t="s">
        <v>508</v>
      </c>
      <c r="G9" s="125">
        <v>45184</v>
      </c>
      <c r="H9" s="125">
        <v>45191</v>
      </c>
      <c r="I9" s="125">
        <v>45212</v>
      </c>
      <c r="J9" s="125">
        <v>45218</v>
      </c>
      <c r="K9" s="126">
        <v>4</v>
      </c>
    </row>
    <row r="10" spans="1:11" ht="226.5" customHeight="1" x14ac:dyDescent="0.35">
      <c r="A10" s="148" t="s">
        <v>55</v>
      </c>
      <c r="B10" s="133"/>
      <c r="C10" s="134" t="s">
        <v>509</v>
      </c>
      <c r="D10" s="126" t="s">
        <v>510</v>
      </c>
      <c r="E10" s="133" t="s">
        <v>17</v>
      </c>
      <c r="F10" s="133" t="s">
        <v>511</v>
      </c>
      <c r="G10" s="125">
        <v>45184</v>
      </c>
      <c r="H10" s="125">
        <v>45191</v>
      </c>
      <c r="I10" s="125">
        <v>45212</v>
      </c>
      <c r="J10" s="125">
        <v>45218</v>
      </c>
      <c r="K10" s="126">
        <v>3</v>
      </c>
    </row>
    <row r="11" spans="1:11" ht="139.75" customHeight="1" x14ac:dyDescent="0.35">
      <c r="A11" s="146" t="s">
        <v>38</v>
      </c>
      <c r="B11" s="89"/>
      <c r="C11" s="16" t="s">
        <v>512</v>
      </c>
      <c r="D11" s="89" t="s">
        <v>114</v>
      </c>
      <c r="E11" s="89" t="s">
        <v>513</v>
      </c>
      <c r="F11" s="89" t="s">
        <v>514</v>
      </c>
      <c r="G11" s="73">
        <v>45191</v>
      </c>
      <c r="H11" s="73">
        <v>45198</v>
      </c>
      <c r="I11" s="73">
        <v>45219</v>
      </c>
      <c r="J11" s="73">
        <v>45225</v>
      </c>
      <c r="K11" s="88">
        <v>10</v>
      </c>
    </row>
    <row r="12" spans="1:11" ht="203" x14ac:dyDescent="0.35">
      <c r="A12" s="133" t="s">
        <v>55</v>
      </c>
      <c r="B12" s="133"/>
      <c r="C12" s="134" t="s">
        <v>515</v>
      </c>
      <c r="D12" s="126" t="str">
        <f>VLOOKUP(C12,'2022-23 Needs Grid'!$C$3:$F$62,2,0)</f>
        <v>All Countries (excluding Ontario Craft Beer)</v>
      </c>
      <c r="E12" s="133" t="str">
        <f>VLOOKUP(C12,'2022-23 Needs Grid'!$C$3:$F$62,3,0)</f>
        <v>Various</v>
      </c>
      <c r="F12" s="133" t="str">
        <f>VLOOKUP(C12,'2022-23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12" s="125">
        <v>45198</v>
      </c>
      <c r="H12" s="125">
        <v>45205</v>
      </c>
      <c r="I12" s="125">
        <v>45226</v>
      </c>
      <c r="J12" s="125">
        <v>45232</v>
      </c>
      <c r="K12" s="126">
        <f>VLOOKUP(C12,'2022-23 Needs Grid'!$C$3:$K$219,9,0)</f>
        <v>3</v>
      </c>
    </row>
    <row r="13" spans="1:11" ht="130.75" customHeight="1" x14ac:dyDescent="0.35">
      <c r="A13" s="136" t="s">
        <v>14</v>
      </c>
      <c r="B13" s="136"/>
      <c r="C13" s="137" t="s">
        <v>19</v>
      </c>
      <c r="D13" s="143" t="s">
        <v>20</v>
      </c>
      <c r="E13" s="136" t="s">
        <v>516</v>
      </c>
      <c r="F13" s="142" t="s">
        <v>468</v>
      </c>
      <c r="G13" s="73">
        <v>45205</v>
      </c>
      <c r="H13" s="73">
        <v>45212</v>
      </c>
      <c r="I13" s="73">
        <v>45233</v>
      </c>
      <c r="J13" s="73">
        <v>45239</v>
      </c>
      <c r="K13" s="88">
        <f>VLOOKUP(C13,'2022-23 Needs Grid'!$C$3:$K$219,9,0)</f>
        <v>4</v>
      </c>
    </row>
    <row r="14" spans="1:11" ht="174" customHeight="1" x14ac:dyDescent="0.35">
      <c r="A14" s="136" t="s">
        <v>23</v>
      </c>
      <c r="B14" s="89"/>
      <c r="C14" s="16" t="s">
        <v>517</v>
      </c>
      <c r="D14" s="88" t="s">
        <v>16</v>
      </c>
      <c r="E14" s="154" t="s">
        <v>518</v>
      </c>
      <c r="F14" s="153" t="s">
        <v>519</v>
      </c>
      <c r="G14" s="73">
        <v>45205</v>
      </c>
      <c r="H14" s="73">
        <v>45212</v>
      </c>
      <c r="I14" s="73">
        <v>45233</v>
      </c>
      <c r="J14" s="73">
        <v>45239</v>
      </c>
      <c r="K14" s="88">
        <v>4</v>
      </c>
    </row>
    <row r="15" spans="1:11" ht="79.5" customHeight="1" x14ac:dyDescent="0.35">
      <c r="A15" s="133" t="s">
        <v>31</v>
      </c>
      <c r="B15" s="133"/>
      <c r="C15" s="134" t="s">
        <v>520</v>
      </c>
      <c r="D15" s="126" t="s">
        <v>20</v>
      </c>
      <c r="E15" s="133" t="s">
        <v>17</v>
      </c>
      <c r="F15" s="141" t="s">
        <v>259</v>
      </c>
      <c r="G15" s="125">
        <v>45219</v>
      </c>
      <c r="H15" s="125">
        <v>45226</v>
      </c>
      <c r="I15" s="125">
        <v>45247</v>
      </c>
      <c r="J15" s="125">
        <v>45253</v>
      </c>
      <c r="K15" s="126">
        <v>5</v>
      </c>
    </row>
    <row r="16" spans="1:11" ht="72.5" x14ac:dyDescent="0.35">
      <c r="A16" s="133" t="s">
        <v>55</v>
      </c>
      <c r="B16" s="133"/>
      <c r="C16" s="134" t="s">
        <v>217</v>
      </c>
      <c r="D16" s="126" t="str">
        <f>VLOOKUP(C16,'2022-23 Needs Grid'!$C$3:$F$62,2,0)</f>
        <v>Canada (Ontario)</v>
      </c>
      <c r="E16" s="133" t="str">
        <f>VLOOKUP(C16,'2022-23 Needs Grid'!$C$3:$F$62,3,0)</f>
        <v>Competitive With Current Assortment</v>
      </c>
      <c r="F16" s="141" t="str">
        <f>VLOOKUP(C16,'2022-23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6" s="125">
        <v>45219</v>
      </c>
      <c r="H16" s="125">
        <v>45226</v>
      </c>
      <c r="I16" s="125">
        <v>45247</v>
      </c>
      <c r="J16" s="125">
        <v>45253</v>
      </c>
      <c r="K16" s="126">
        <f>VLOOKUP(C16,'2022-23 Needs Grid'!$C$3:$K$219,9,0)</f>
        <v>3</v>
      </c>
    </row>
    <row r="17" spans="1:11" ht="122.25" customHeight="1" x14ac:dyDescent="0.35">
      <c r="A17" s="89" t="s">
        <v>48</v>
      </c>
      <c r="B17" s="89"/>
      <c r="C17" s="16" t="s">
        <v>521</v>
      </c>
      <c r="D17" s="88" t="s">
        <v>522</v>
      </c>
      <c r="E17" s="89" t="s">
        <v>523</v>
      </c>
      <c r="F17" s="140" t="s">
        <v>524</v>
      </c>
      <c r="G17" s="73">
        <v>45226</v>
      </c>
      <c r="H17" s="73">
        <v>45233</v>
      </c>
      <c r="I17" s="73">
        <v>45254</v>
      </c>
      <c r="J17" s="73">
        <v>45260</v>
      </c>
      <c r="K17" s="88">
        <v>4</v>
      </c>
    </row>
    <row r="18" spans="1:11" ht="42" customHeight="1" x14ac:dyDescent="0.35">
      <c r="A18" s="133" t="s">
        <v>55</v>
      </c>
      <c r="B18" s="133"/>
      <c r="C18" s="134" t="s">
        <v>525</v>
      </c>
      <c r="D18" s="126" t="str">
        <f>VLOOKUP(C18,'2022-23 Needs Grid'!$C$3:$F$62,2,0)</f>
        <v>Canada (Ontario)</v>
      </c>
      <c r="E18" s="133" t="str">
        <f>VLOOKUP(C18,'2022-23 Needs Grid'!$C$3:$F$62,3,0)</f>
        <v>Various</v>
      </c>
      <c r="F18" s="141" t="str">
        <f>VLOOKUP(C18,'2022-23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18" s="125">
        <v>45240</v>
      </c>
      <c r="H18" s="125">
        <v>45247</v>
      </c>
      <c r="I18" s="125">
        <v>45268</v>
      </c>
      <c r="J18" s="125">
        <v>45274</v>
      </c>
      <c r="K18" s="126">
        <f>VLOOKUP(C18,'2022-23 Needs Grid'!$C$3:$K$219,9,0)</f>
        <v>3</v>
      </c>
    </row>
    <row r="19" spans="1:11" ht="63.75" customHeight="1" x14ac:dyDescent="0.35">
      <c r="A19" s="89" t="s">
        <v>31</v>
      </c>
      <c r="B19" s="89"/>
      <c r="C19" s="16" t="s">
        <v>419</v>
      </c>
      <c r="D19" s="88" t="s">
        <v>20</v>
      </c>
      <c r="E19" s="163" t="s">
        <v>526</v>
      </c>
      <c r="F19" s="140" t="s">
        <v>527</v>
      </c>
      <c r="G19" s="73">
        <v>45268</v>
      </c>
      <c r="H19" s="73">
        <v>45275</v>
      </c>
      <c r="I19" s="73">
        <v>45296</v>
      </c>
      <c r="J19" s="73">
        <v>45302</v>
      </c>
      <c r="K19" s="88">
        <f>VLOOKUP(C19,'2022-23 Needs Grid'!$C$3:$K$219,9,0)</f>
        <v>10</v>
      </c>
    </row>
    <row r="20" spans="1:11" ht="61.4" customHeight="1" x14ac:dyDescent="0.35">
      <c r="A20" s="89" t="s">
        <v>55</v>
      </c>
      <c r="B20" s="89"/>
      <c r="C20" s="16" t="s">
        <v>274</v>
      </c>
      <c r="D20" s="88" t="str">
        <f>VLOOKUP(C20,'2022-23 Needs Grid'!$C$3:$F$62,2,0)</f>
        <v>Canada (Ontario)</v>
      </c>
      <c r="E20" s="89" t="str">
        <f>VLOOKUP(C20,'2022-23 Needs Grid'!$C$3:$F$62,3,0)</f>
        <v>Competitive With Current Assortment</v>
      </c>
      <c r="F20" s="140" t="str">
        <f>VLOOKUP(C20,'2022-23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20" s="73">
        <v>45268</v>
      </c>
      <c r="H20" s="73">
        <v>45275</v>
      </c>
      <c r="I20" s="73">
        <v>45296</v>
      </c>
      <c r="J20" s="73">
        <v>45302</v>
      </c>
      <c r="K20" s="88">
        <f>VLOOKUP(C20,'2022-23 Needs Grid'!$C$3:$K$219,9,0)</f>
        <v>3</v>
      </c>
    </row>
    <row r="21" spans="1:11" ht="169.5" customHeight="1" x14ac:dyDescent="0.35">
      <c r="A21" s="133" t="s">
        <v>106</v>
      </c>
      <c r="B21" s="133"/>
      <c r="C21" s="134" t="s">
        <v>420</v>
      </c>
      <c r="D21" s="126" t="str">
        <f>VLOOKUP(C21,'2022-23 Needs Grid'!$C$3:$F$62,2,0)</f>
        <v>All Countries</v>
      </c>
      <c r="E21" s="133" t="s">
        <v>451</v>
      </c>
      <c r="F21" s="141" t="str">
        <f>VLOOKUP(C21,'2022-23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v>
      </c>
      <c r="G21" s="125">
        <v>45296</v>
      </c>
      <c r="H21" s="125">
        <v>45303</v>
      </c>
      <c r="I21" s="125">
        <v>45324</v>
      </c>
      <c r="J21" s="125">
        <v>45330</v>
      </c>
      <c r="K21" s="126">
        <v>6</v>
      </c>
    </row>
    <row r="22" spans="1:11" ht="93" customHeight="1" x14ac:dyDescent="0.35">
      <c r="A22" s="89" t="s">
        <v>55</v>
      </c>
      <c r="B22" s="89"/>
      <c r="C22" s="16" t="s">
        <v>528</v>
      </c>
      <c r="D22" s="88" t="str">
        <f>VLOOKUP(C22,'2022-23 Needs Grid'!$C$3:$F$62,2,0)</f>
        <v>All Countries (excluding Ontario Craft Beer)</v>
      </c>
      <c r="E22" s="89" t="str">
        <f>VLOOKUP(C22,'2022-23 Needs Grid'!$C$3:$F$62,3,0)</f>
        <v>Various</v>
      </c>
      <c r="F22" s="140" t="str">
        <f>VLOOKUP(C22,'2022-23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22" s="73">
        <v>45303</v>
      </c>
      <c r="H22" s="73">
        <v>45310</v>
      </c>
      <c r="I22" s="73">
        <v>45331</v>
      </c>
      <c r="J22" s="73">
        <v>45337</v>
      </c>
      <c r="K22" s="88">
        <f>VLOOKUP(C22,'2022-23 Needs Grid'!$C$3:$K$219,9,0)</f>
        <v>3</v>
      </c>
    </row>
    <row r="23" spans="1:11" ht="178.5" customHeight="1" x14ac:dyDescent="0.35">
      <c r="A23" s="89" t="s">
        <v>55</v>
      </c>
      <c r="B23" s="89"/>
      <c r="C23" s="16" t="s">
        <v>287</v>
      </c>
      <c r="D23" s="88" t="str">
        <f>VLOOKUP(C23,'2022-23 Needs Grid'!$C$3:$F$62,2,0)</f>
        <v>All Countries (excluding Ontario Craft Beer)</v>
      </c>
      <c r="E23" s="89" t="str">
        <f>VLOOKUP(C23,'2022-23 Needs Grid'!$C$3:$F$62,3,0)</f>
        <v>Competitive With Current Assortment</v>
      </c>
      <c r="F23" s="140" t="str">
        <f>VLOOKUP(C23,'2022-23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23" s="73">
        <v>45317</v>
      </c>
      <c r="H23" s="73">
        <v>45324</v>
      </c>
      <c r="I23" s="73">
        <v>45345</v>
      </c>
      <c r="J23" s="73">
        <v>45351</v>
      </c>
      <c r="K23" s="88">
        <f>VLOOKUP(C23,'2022-23 Needs Grid'!$C$3:$K$219,9,0)</f>
        <v>3</v>
      </c>
    </row>
    <row r="24" spans="1:11" ht="91.5" customHeight="1" x14ac:dyDescent="0.35">
      <c r="A24" s="133" t="s">
        <v>14</v>
      </c>
      <c r="B24" s="148"/>
      <c r="C24" s="134" t="s">
        <v>291</v>
      </c>
      <c r="D24" s="150" t="s">
        <v>16</v>
      </c>
      <c r="E24" s="150" t="s">
        <v>17</v>
      </c>
      <c r="F24" s="151" t="s">
        <v>529</v>
      </c>
      <c r="G24" s="125">
        <v>45324</v>
      </c>
      <c r="H24" s="125">
        <v>45331</v>
      </c>
      <c r="I24" s="125">
        <v>45352</v>
      </c>
      <c r="J24" s="125">
        <v>45358</v>
      </c>
      <c r="K24" s="126">
        <f>VLOOKUP(C24,'2022-23 Needs Grid'!$C$3:$K$219,9,0)</f>
        <v>25</v>
      </c>
    </row>
    <row r="25" spans="1:11" ht="90.75" customHeight="1" x14ac:dyDescent="0.35">
      <c r="A25" s="133" t="s">
        <v>390</v>
      </c>
      <c r="B25" s="133"/>
      <c r="C25" s="134" t="s">
        <v>530</v>
      </c>
      <c r="D25" s="133" t="s">
        <v>16</v>
      </c>
      <c r="E25" s="126" t="s">
        <v>17</v>
      </c>
      <c r="F25" s="133" t="s">
        <v>531</v>
      </c>
      <c r="G25" s="125">
        <v>45324</v>
      </c>
      <c r="H25" s="125">
        <v>45331</v>
      </c>
      <c r="I25" s="125">
        <v>45352</v>
      </c>
      <c r="J25" s="125">
        <v>45358</v>
      </c>
      <c r="K25" s="126">
        <f>VLOOKUP(C25,'2022-23 Needs Grid'!$C$3:$K$219,9,0)</f>
        <v>25</v>
      </c>
    </row>
    <row r="26" spans="1:11" ht="90.75" customHeight="1" x14ac:dyDescent="0.35">
      <c r="A26" s="148" t="s">
        <v>532</v>
      </c>
      <c r="B26" s="133"/>
      <c r="C26" s="134" t="s">
        <v>421</v>
      </c>
      <c r="D26" s="126" t="str">
        <f>VLOOKUP(C26,'2022-23 Needs Grid'!$C$3:$F$62,2,0)</f>
        <v>All countries</v>
      </c>
      <c r="E26" s="126" t="str">
        <f>VLOOKUP(C26,'2022-23 Needs Grid'!$C$3:$F$62,3,0)</f>
        <v>Various</v>
      </c>
      <c r="F26" s="141" t="str">
        <f>VLOOKUP(C26,'2022-23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26" s="125">
        <v>45324</v>
      </c>
      <c r="H26" s="125">
        <v>45331</v>
      </c>
      <c r="I26" s="125">
        <v>45352</v>
      </c>
      <c r="J26" s="125">
        <v>45358</v>
      </c>
      <c r="K26" s="126">
        <f>VLOOKUP(C26,'2022-23 Needs Grid'!$C$3:$K$219,9,0)</f>
        <v>25</v>
      </c>
    </row>
    <row r="27" spans="1:11" ht="147.75" customHeight="1" x14ac:dyDescent="0.35">
      <c r="A27" s="89" t="s">
        <v>106</v>
      </c>
      <c r="B27" s="89"/>
      <c r="C27" s="89" t="s">
        <v>425</v>
      </c>
      <c r="D27" s="88" t="str">
        <f>VLOOKUP(C27,'2022-23 Needs Grid'!$C$3:$F$62,2,0)</f>
        <v>All Countries</v>
      </c>
      <c r="E27" s="89" t="s">
        <v>533</v>
      </c>
      <c r="F27" s="140" t="str">
        <f>VLOOKUP(C27,'2022-23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27" s="73">
        <v>45331</v>
      </c>
      <c r="H27" s="73">
        <v>45338</v>
      </c>
      <c r="I27" s="73">
        <v>45359</v>
      </c>
      <c r="J27" s="73">
        <v>45365</v>
      </c>
      <c r="K27" s="88">
        <f>VLOOKUP(C27,'2022-23 Needs Grid'!$C$3:$K$219,9,0)</f>
        <v>6</v>
      </c>
    </row>
    <row r="28" spans="1:11" ht="167.25" customHeight="1" x14ac:dyDescent="0.35">
      <c r="A28" s="133" t="s">
        <v>14</v>
      </c>
      <c r="B28" s="133"/>
      <c r="C28" s="134" t="s">
        <v>19</v>
      </c>
      <c r="D28" s="126" t="s">
        <v>20</v>
      </c>
      <c r="E28" s="126" t="s">
        <v>467</v>
      </c>
      <c r="F28" s="164" t="s">
        <v>468</v>
      </c>
      <c r="G28" s="125">
        <v>45338</v>
      </c>
      <c r="H28" s="125">
        <v>45345</v>
      </c>
      <c r="I28" s="125">
        <v>45366</v>
      </c>
      <c r="J28" s="125">
        <v>45372</v>
      </c>
      <c r="K28" s="126">
        <f>VLOOKUP(C28,'2022-23 Needs Grid'!$C$3:$K$219,9,0)</f>
        <v>4</v>
      </c>
    </row>
    <row r="29" spans="1:11" ht="105.75" customHeight="1" x14ac:dyDescent="0.35">
      <c r="A29" s="89" t="s">
        <v>38</v>
      </c>
      <c r="B29" s="89"/>
      <c r="C29" s="16" t="s">
        <v>534</v>
      </c>
      <c r="D29" s="88" t="s">
        <v>40</v>
      </c>
      <c r="E29" s="88" t="s">
        <v>535</v>
      </c>
      <c r="F29" s="140" t="s">
        <v>536</v>
      </c>
      <c r="G29" s="73">
        <v>45345</v>
      </c>
      <c r="H29" s="73">
        <v>45352</v>
      </c>
      <c r="I29" s="73">
        <v>45373</v>
      </c>
      <c r="J29" s="73">
        <v>45379</v>
      </c>
      <c r="K29" s="88">
        <v>4</v>
      </c>
    </row>
  </sheetData>
  <autoFilter ref="A2:L29" xr:uid="{00000000-0001-0000-0500-000000000000}">
    <sortState xmlns:xlrd2="http://schemas.microsoft.com/office/spreadsheetml/2017/richdata2" ref="A3:L29">
      <sortCondition ref="G2:G29"/>
    </sortState>
  </autoFilter>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
  <sheetViews>
    <sheetView zoomScale="90" zoomScaleNormal="90" workbookViewId="0">
      <pane xSplit="3" ySplit="2" topLeftCell="D22" activePane="bottomRight" state="frozen"/>
      <selection pane="topRight" activeCell="D1" sqref="D1"/>
      <selection pane="bottomLeft" activeCell="A3" sqref="A3"/>
      <selection pane="bottomRight" activeCell="F23" sqref="F23"/>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3" ht="26.5" thickBot="1" x14ac:dyDescent="0.65">
      <c r="A1" s="180" t="s">
        <v>537</v>
      </c>
      <c r="B1" s="181"/>
      <c r="C1" s="181"/>
      <c r="D1" s="181"/>
      <c r="E1" s="181"/>
      <c r="F1" s="181"/>
      <c r="G1" s="181"/>
      <c r="H1" s="181"/>
      <c r="I1" s="181"/>
      <c r="J1" s="181"/>
      <c r="K1" s="182"/>
    </row>
    <row r="2" spans="1:13"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3" ht="72.75" customHeight="1" x14ac:dyDescent="0.35">
      <c r="A3" s="89" t="s">
        <v>48</v>
      </c>
      <c r="B3" s="89"/>
      <c r="C3" s="16" t="s">
        <v>428</v>
      </c>
      <c r="D3" s="88" t="s">
        <v>429</v>
      </c>
      <c r="E3" s="89" t="s">
        <v>430</v>
      </c>
      <c r="F3" s="140" t="s">
        <v>538</v>
      </c>
      <c r="G3" s="73">
        <v>44981</v>
      </c>
      <c r="H3" s="73">
        <v>44988</v>
      </c>
      <c r="I3" s="73">
        <v>45009</v>
      </c>
      <c r="J3" s="73">
        <v>45015</v>
      </c>
      <c r="K3" s="88">
        <v>4</v>
      </c>
      <c r="M3" s="116"/>
    </row>
    <row r="4" spans="1:13" ht="123.75" customHeight="1" x14ac:dyDescent="0.35">
      <c r="A4" s="133" t="s">
        <v>14</v>
      </c>
      <c r="B4" s="133"/>
      <c r="C4" s="134" t="s">
        <v>539</v>
      </c>
      <c r="D4" s="126" t="s">
        <v>16</v>
      </c>
      <c r="E4" s="126" t="s">
        <v>433</v>
      </c>
      <c r="F4" s="141" t="s">
        <v>434</v>
      </c>
      <c r="G4" s="125">
        <v>44988</v>
      </c>
      <c r="H4" s="125">
        <v>44995</v>
      </c>
      <c r="I4" s="125">
        <v>45016</v>
      </c>
      <c r="J4" s="127">
        <v>45022</v>
      </c>
      <c r="K4" s="126">
        <v>4</v>
      </c>
    </row>
    <row r="5" spans="1:13" ht="133.5" customHeight="1" x14ac:dyDescent="0.35">
      <c r="A5" s="89" t="s">
        <v>55</v>
      </c>
      <c r="B5" s="16"/>
      <c r="C5" s="16" t="s">
        <v>540</v>
      </c>
      <c r="D5" s="88" t="str">
        <f>VLOOKUP(C5,'2022-23 Needs Grid'!$C$3:$F$62,2,0)</f>
        <v>Canada (Ontario)</v>
      </c>
      <c r="E5" s="89" t="str">
        <f>VLOOKUP(C5,'2022-23 Needs Grid'!$C$3:$F$62,3,0)</f>
        <v>Various</v>
      </c>
      <c r="F5" s="140" t="str">
        <f>VLOOKUP(C5,'2022-23 Needs Grid'!$C$3:$F$62,4,0)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5" s="73">
        <v>44995</v>
      </c>
      <c r="H5" s="73">
        <v>45002</v>
      </c>
      <c r="I5" s="127">
        <v>45022</v>
      </c>
      <c r="J5" s="73">
        <v>45029</v>
      </c>
      <c r="K5" s="88">
        <f>VLOOKUP(C5,'2022-23 Needs Grid'!$C$3:$K$219,9,0)</f>
        <v>3</v>
      </c>
    </row>
    <row r="6" spans="1:13" ht="75.75" customHeight="1" x14ac:dyDescent="0.35">
      <c r="A6" s="133" t="s">
        <v>31</v>
      </c>
      <c r="B6" s="133"/>
      <c r="C6" s="134" t="s">
        <v>437</v>
      </c>
      <c r="D6" s="126" t="s">
        <v>20</v>
      </c>
      <c r="E6" s="133" t="s">
        <v>17</v>
      </c>
      <c r="F6" s="141" t="s">
        <v>239</v>
      </c>
      <c r="G6" s="125">
        <v>45002</v>
      </c>
      <c r="H6" s="125">
        <v>45009</v>
      </c>
      <c r="I6" s="125">
        <v>45030</v>
      </c>
      <c r="J6" s="125">
        <v>45036</v>
      </c>
      <c r="K6" s="126">
        <v>5</v>
      </c>
    </row>
    <row r="7" spans="1:13" ht="138.75" customHeight="1" x14ac:dyDescent="0.35">
      <c r="A7" s="89" t="s">
        <v>55</v>
      </c>
      <c r="B7" s="89"/>
      <c r="C7" s="16" t="s">
        <v>541</v>
      </c>
      <c r="D7" s="88" t="str">
        <f>VLOOKUP(C7,'2022-23 Needs Grid'!$C$3:$F$62,2,0)</f>
        <v>All Countries (excluding Ontario Craft Beer)</v>
      </c>
      <c r="E7" s="89" t="str">
        <f>VLOOKUP(C7,'2022-23 Needs Grid'!$C$3:$F$62,3,0)</f>
        <v>Various</v>
      </c>
      <c r="F7" s="140" t="str">
        <f>VLOOKUP(C7,'2022-23 Needs Grid'!$C$3:$F$62,4,0)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7" s="73">
        <v>45009</v>
      </c>
      <c r="H7" s="73">
        <v>45016</v>
      </c>
      <c r="I7" s="73">
        <v>45037</v>
      </c>
      <c r="J7" s="73">
        <v>45043</v>
      </c>
      <c r="K7" s="88">
        <f>VLOOKUP(C7,'2022-23 Needs Grid'!$C$3:$K$219,9,0)</f>
        <v>3</v>
      </c>
    </row>
    <row r="8" spans="1:13" ht="108" customHeight="1" x14ac:dyDescent="0.35">
      <c r="A8" s="133" t="s">
        <v>48</v>
      </c>
      <c r="B8" s="133"/>
      <c r="C8" s="133" t="s">
        <v>440</v>
      </c>
      <c r="D8" s="126" t="s">
        <v>394</v>
      </c>
      <c r="E8" s="133" t="str">
        <f>VLOOKUP(C8,'2022-23 Needs Grid'!$C$3:$F$62,3,0)</f>
        <v>Various</v>
      </c>
      <c r="F8" s="166" t="s">
        <v>542</v>
      </c>
      <c r="G8" s="125">
        <v>45016</v>
      </c>
      <c r="H8" s="127">
        <v>45022</v>
      </c>
      <c r="I8" s="125">
        <v>45044</v>
      </c>
      <c r="J8" s="125">
        <v>45050</v>
      </c>
      <c r="K8" s="126">
        <f>VLOOKUP(C8,'2022-23 Needs Grid'!$C$3:$K$219,9,0)</f>
        <v>10</v>
      </c>
    </row>
    <row r="9" spans="1:13" ht="101.25" customHeight="1" x14ac:dyDescent="0.35">
      <c r="A9" s="133" t="s">
        <v>31</v>
      </c>
      <c r="B9" s="133"/>
      <c r="C9" s="133" t="s">
        <v>440</v>
      </c>
      <c r="D9" s="126" t="s">
        <v>20</v>
      </c>
      <c r="E9" s="133" t="str">
        <f>VLOOKUP(C9,'2022-23 Needs Grid'!$C$3:$F$62,3,0)</f>
        <v>Various</v>
      </c>
      <c r="F9" s="166" t="s">
        <v>542</v>
      </c>
      <c r="G9" s="125">
        <v>45016</v>
      </c>
      <c r="H9" s="127">
        <v>45022</v>
      </c>
      <c r="I9" s="125">
        <v>45044</v>
      </c>
      <c r="J9" s="125">
        <v>45050</v>
      </c>
      <c r="K9" s="126">
        <f>VLOOKUP(C9,'2022-23 Needs Grid'!$C$3:$K$219,9,0)</f>
        <v>10</v>
      </c>
    </row>
    <row r="10" spans="1:13" ht="92.25" customHeight="1" x14ac:dyDescent="0.35">
      <c r="A10" s="133" t="s">
        <v>38</v>
      </c>
      <c r="B10" s="133"/>
      <c r="C10" s="133" t="s">
        <v>440</v>
      </c>
      <c r="D10" s="126" t="s">
        <v>395</v>
      </c>
      <c r="E10" s="133" t="s">
        <v>17</v>
      </c>
      <c r="F10" s="166" t="s">
        <v>542</v>
      </c>
      <c r="G10" s="125">
        <v>45016</v>
      </c>
      <c r="H10" s="127">
        <v>45022</v>
      </c>
      <c r="I10" s="125">
        <v>45044</v>
      </c>
      <c r="J10" s="125">
        <v>45050</v>
      </c>
      <c r="K10" s="126">
        <f>VLOOKUP(C10,'2022-23 Needs Grid'!$C$3:$K$219,9,0)</f>
        <v>10</v>
      </c>
    </row>
    <row r="11" spans="1:13" ht="238.75" customHeight="1" x14ac:dyDescent="0.35">
      <c r="A11" s="136" t="s">
        <v>23</v>
      </c>
      <c r="B11" s="136"/>
      <c r="C11" s="137" t="s">
        <v>442</v>
      </c>
      <c r="D11" s="143" t="s">
        <v>16</v>
      </c>
      <c r="E11" s="143" t="s">
        <v>443</v>
      </c>
      <c r="F11" s="156" t="s">
        <v>444</v>
      </c>
      <c r="G11" s="127">
        <v>45022</v>
      </c>
      <c r="H11" s="73">
        <v>45030</v>
      </c>
      <c r="I11" s="73">
        <v>45051</v>
      </c>
      <c r="J11" s="73">
        <v>45057</v>
      </c>
      <c r="K11" s="88">
        <v>4</v>
      </c>
    </row>
    <row r="12" spans="1:13" ht="113.25" customHeight="1" x14ac:dyDescent="0.35">
      <c r="A12" s="136" t="s">
        <v>48</v>
      </c>
      <c r="B12" s="136"/>
      <c r="C12" s="136" t="s">
        <v>445</v>
      </c>
      <c r="D12" s="143" t="s">
        <v>446</v>
      </c>
      <c r="E12" s="87" t="s">
        <v>447</v>
      </c>
      <c r="F12" s="62" t="s">
        <v>543</v>
      </c>
      <c r="G12" s="127">
        <v>45022</v>
      </c>
      <c r="H12" s="73">
        <v>45030</v>
      </c>
      <c r="I12" s="73">
        <v>45051</v>
      </c>
      <c r="J12" s="73">
        <v>45057</v>
      </c>
      <c r="K12" s="88">
        <v>4</v>
      </c>
    </row>
    <row r="13" spans="1:13" ht="72.5" x14ac:dyDescent="0.35">
      <c r="A13" s="133" t="s">
        <v>55</v>
      </c>
      <c r="B13" s="133"/>
      <c r="C13" s="134" t="s">
        <v>217</v>
      </c>
      <c r="D13" s="126"/>
      <c r="E13" s="133" t="str">
        <f>VLOOKUP(C13,'2022-23 Needs Grid'!$C$3:$F$62,3,0)</f>
        <v>Competitive With Current Assortment</v>
      </c>
      <c r="F13" s="141" t="str">
        <f>VLOOKUP(C13,'2022-23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3" s="125">
        <v>45030</v>
      </c>
      <c r="H13" s="125">
        <v>45037</v>
      </c>
      <c r="I13" s="125">
        <v>45058</v>
      </c>
      <c r="J13" s="125">
        <v>45064</v>
      </c>
      <c r="K13" s="126">
        <f>VLOOKUP(C13,'2022-23 Needs Grid'!$C$3:$K$219,9,0)</f>
        <v>3</v>
      </c>
    </row>
    <row r="14" spans="1:13" ht="108" customHeight="1" x14ac:dyDescent="0.35">
      <c r="A14" s="133" t="s">
        <v>55</v>
      </c>
      <c r="B14" s="133"/>
      <c r="C14" s="134" t="s">
        <v>218</v>
      </c>
      <c r="D14" s="126"/>
      <c r="E14" s="133" t="str">
        <f>VLOOKUP(C14,'2022-23 Needs Grid'!$C$3:$F$62,3,0)</f>
        <v>Various</v>
      </c>
      <c r="F14" s="141" t="str">
        <f>VLOOKUP(C14,'2022-23 Needs Grid'!$C$3:$F$62,4,0)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4" s="125">
        <v>45030</v>
      </c>
      <c r="H14" s="125">
        <v>45037</v>
      </c>
      <c r="I14" s="125">
        <v>45058</v>
      </c>
      <c r="J14" s="125">
        <v>45064</v>
      </c>
      <c r="K14" s="126">
        <f>VLOOKUP(C14,'2022-23 Needs Grid'!$C$3:$K$219,9,0)</f>
        <v>3</v>
      </c>
    </row>
    <row r="15" spans="1:13" ht="113.25" customHeight="1" x14ac:dyDescent="0.35">
      <c r="A15" s="89" t="s">
        <v>106</v>
      </c>
      <c r="B15" s="89"/>
      <c r="C15" s="16" t="s">
        <v>397</v>
      </c>
      <c r="D15" s="88" t="str">
        <f>VLOOKUP(C15,'2022-23 Needs Grid'!$C$3:$F$62,2,0)</f>
        <v>All Countries</v>
      </c>
      <c r="E15" s="89" t="s">
        <v>451</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ht="72.5" x14ac:dyDescent="0.35">
      <c r="A16" s="148" t="s">
        <v>55</v>
      </c>
      <c r="B16" s="148"/>
      <c r="C16" s="134" t="s">
        <v>228</v>
      </c>
      <c r="D16" s="150"/>
      <c r="E16" s="148" t="str">
        <f>VLOOKUP(C16,'2022-23 Needs Grid'!$C$3:$F$62,3,0)</f>
        <v>Competitive With Current Assortment</v>
      </c>
      <c r="F16" s="151" t="str">
        <f>VLOOKUP(C16,'2022-23 Needs Grid'!$C$3:$F$62,4,0)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5">
        <v>45044</v>
      </c>
      <c r="H16" s="125">
        <v>45051</v>
      </c>
      <c r="I16" s="125">
        <v>45072</v>
      </c>
      <c r="J16" s="125">
        <v>45078</v>
      </c>
      <c r="K16" s="126">
        <f>VLOOKUP(C16,'2022-23 Needs Grid'!$C$3:$K$219,9,0)</f>
        <v>3</v>
      </c>
    </row>
    <row r="17" spans="1:12" ht="203" x14ac:dyDescent="0.35">
      <c r="A17" s="147" t="s">
        <v>23</v>
      </c>
      <c r="B17" s="147"/>
      <c r="C17" s="165" t="s">
        <v>453</v>
      </c>
      <c r="D17" s="149" t="s">
        <v>16</v>
      </c>
      <c r="E17" s="149" t="s">
        <v>454</v>
      </c>
      <c r="F17" s="167" t="s">
        <v>455</v>
      </c>
      <c r="G17" s="125">
        <v>45044</v>
      </c>
      <c r="H17" s="125">
        <v>45051</v>
      </c>
      <c r="I17" s="125">
        <v>45072</v>
      </c>
      <c r="J17" s="125">
        <v>45078</v>
      </c>
      <c r="K17" s="126">
        <v>4</v>
      </c>
    </row>
    <row r="18" spans="1:12" ht="114.65" customHeight="1" x14ac:dyDescent="0.35">
      <c r="A18" s="83" t="s">
        <v>38</v>
      </c>
      <c r="B18" s="115"/>
      <c r="C18" s="16" t="s">
        <v>456</v>
      </c>
      <c r="D18" s="155" t="s">
        <v>114</v>
      </c>
      <c r="E18" s="62" t="s">
        <v>457</v>
      </c>
      <c r="F18" s="62" t="s">
        <v>544</v>
      </c>
      <c r="G18" s="73">
        <v>45051</v>
      </c>
      <c r="H18" s="73">
        <v>45058</v>
      </c>
      <c r="I18" s="73">
        <v>45079</v>
      </c>
      <c r="J18" s="73">
        <v>45085</v>
      </c>
      <c r="K18" s="88">
        <v>10</v>
      </c>
    </row>
    <row r="19" spans="1:12" ht="61.4" customHeight="1" x14ac:dyDescent="0.35">
      <c r="A19" s="148" t="s">
        <v>38</v>
      </c>
      <c r="B19" s="133"/>
      <c r="C19" s="134" t="s">
        <v>64</v>
      </c>
      <c r="D19" s="126" t="s">
        <v>65</v>
      </c>
      <c r="E19" s="133" t="s">
        <v>457</v>
      </c>
      <c r="F19" s="133" t="s">
        <v>545</v>
      </c>
      <c r="G19" s="125">
        <v>45058</v>
      </c>
      <c r="H19" s="125">
        <v>45065</v>
      </c>
      <c r="I19" s="125">
        <v>45086</v>
      </c>
      <c r="J19" s="125">
        <v>45092</v>
      </c>
      <c r="K19" s="126">
        <v>10</v>
      </c>
    </row>
    <row r="20" spans="1:12" ht="165" customHeight="1" x14ac:dyDescent="0.35">
      <c r="A20" s="89" t="s">
        <v>55</v>
      </c>
      <c r="B20" s="89"/>
      <c r="C20" s="16" t="s">
        <v>546</v>
      </c>
      <c r="D20" s="88" t="str">
        <f>VLOOKUP(C20,'2022-23 Needs Grid'!$C$3:$F$62,2,0)</f>
        <v>Canada (Ontario)</v>
      </c>
      <c r="E20" s="89" t="str">
        <f>VLOOKUP(C20,'2022-23 Needs Grid'!$C$3:$F$62,3,0)</f>
        <v>Various</v>
      </c>
      <c r="F20" s="89" t="str">
        <f>VLOOKUP(C20,'2022-23 Needs Grid'!$C$3:$F$62,4,0)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0" s="73">
        <v>45072</v>
      </c>
      <c r="H20" s="73">
        <v>45079</v>
      </c>
      <c r="I20" s="73">
        <v>45100</v>
      </c>
      <c r="J20" s="73">
        <v>45106</v>
      </c>
      <c r="K20" s="88">
        <f>VLOOKUP(C20,'2022-23 Needs Grid'!$C$3:$K$219,9,0)</f>
        <v>3</v>
      </c>
    </row>
    <row r="21" spans="1:12" ht="201" customHeight="1" x14ac:dyDescent="0.35">
      <c r="A21" s="148" t="s">
        <v>23</v>
      </c>
      <c r="B21" s="148"/>
      <c r="C21" s="134" t="s">
        <v>81</v>
      </c>
      <c r="D21" s="150" t="s">
        <v>16</v>
      </c>
      <c r="E21" s="150" t="s">
        <v>443</v>
      </c>
      <c r="F21" s="157" t="s">
        <v>462</v>
      </c>
      <c r="G21" s="125">
        <v>45079</v>
      </c>
      <c r="H21" s="125">
        <v>45086</v>
      </c>
      <c r="I21" s="125">
        <v>45107</v>
      </c>
      <c r="J21" s="125">
        <v>45113</v>
      </c>
      <c r="K21" s="126">
        <f>VLOOKUP(C21,'2022-23 Needs Grid'!$C$3:$K$219,9,0)</f>
        <v>4</v>
      </c>
    </row>
    <row r="22" spans="1:12" ht="158.25" customHeight="1" x14ac:dyDescent="0.35">
      <c r="A22" s="148" t="s">
        <v>23</v>
      </c>
      <c r="B22" s="148"/>
      <c r="C22" s="134" t="s">
        <v>422</v>
      </c>
      <c r="D22" s="150" t="s">
        <v>124</v>
      </c>
      <c r="E22" s="150" t="s">
        <v>443</v>
      </c>
      <c r="F22" s="157" t="s">
        <v>463</v>
      </c>
      <c r="G22" s="125">
        <v>45079</v>
      </c>
      <c r="H22" s="125">
        <v>45086</v>
      </c>
      <c r="I22" s="125">
        <v>45107</v>
      </c>
      <c r="J22" s="125">
        <v>45113</v>
      </c>
      <c r="K22" s="126">
        <f>VLOOKUP(C22,'2022-23 Needs Grid'!$C$3:$K$219,9,0)</f>
        <v>4</v>
      </c>
    </row>
    <row r="23" spans="1:12" ht="101.5" x14ac:dyDescent="0.35">
      <c r="A23" s="83" t="s">
        <v>14</v>
      </c>
      <c r="B23" s="62"/>
      <c r="C23" s="16" t="s">
        <v>464</v>
      </c>
      <c r="D23" s="87" t="s">
        <v>16</v>
      </c>
      <c r="E23" s="87" t="s">
        <v>465</v>
      </c>
      <c r="F23" s="62" t="s">
        <v>466</v>
      </c>
      <c r="G23" s="73">
        <v>45093</v>
      </c>
      <c r="H23" s="73">
        <v>45100</v>
      </c>
      <c r="I23" s="73">
        <v>45121</v>
      </c>
      <c r="J23" s="73">
        <v>45127</v>
      </c>
      <c r="K23" s="88">
        <f>VLOOKUP(C23,'2022-23 Needs Grid'!$C$3:$K$219,9,0)</f>
        <v>6</v>
      </c>
    </row>
    <row r="24" spans="1:12" ht="125.25" customHeight="1" x14ac:dyDescent="0.35">
      <c r="A24" s="136" t="s">
        <v>14</v>
      </c>
      <c r="B24" s="136"/>
      <c r="C24" s="137" t="s">
        <v>19</v>
      </c>
      <c r="D24" s="143" t="s">
        <v>20</v>
      </c>
      <c r="E24" s="143" t="s">
        <v>467</v>
      </c>
      <c r="F24" s="144" t="s">
        <v>468</v>
      </c>
      <c r="G24" s="145">
        <v>45093</v>
      </c>
      <c r="H24" s="145">
        <v>45100</v>
      </c>
      <c r="I24" s="145">
        <v>45121</v>
      </c>
      <c r="J24" s="145">
        <v>45127</v>
      </c>
      <c r="K24" s="143">
        <f>VLOOKUP(C24,'2022-23 Needs Grid'!$C$3:$K$219,9,0)</f>
        <v>4</v>
      </c>
    </row>
    <row r="25" spans="1:12" ht="261" x14ac:dyDescent="0.35">
      <c r="A25" s="138" t="s">
        <v>469</v>
      </c>
      <c r="B25" s="62"/>
      <c r="C25" s="88" t="s">
        <v>470</v>
      </c>
      <c r="D25" s="88" t="s">
        <v>20</v>
      </c>
      <c r="E25" s="89" t="s">
        <v>471</v>
      </c>
      <c r="F25" s="89" t="s">
        <v>472</v>
      </c>
      <c r="G25" s="73">
        <v>45093</v>
      </c>
      <c r="H25" s="73">
        <v>45100</v>
      </c>
      <c r="I25" s="73">
        <v>45121</v>
      </c>
      <c r="J25" s="73">
        <v>45131</v>
      </c>
      <c r="K25" s="88">
        <v>10</v>
      </c>
    </row>
    <row r="26" spans="1:12" ht="161.25" customHeight="1" x14ac:dyDescent="0.35">
      <c r="A26" s="138" t="s">
        <v>106</v>
      </c>
      <c r="B26" s="62"/>
      <c r="C26" s="88" t="s">
        <v>407</v>
      </c>
      <c r="D26" s="88" t="str">
        <f>VLOOKUP(C26,'2022-23 Needs Grid'!$C$3:$F$62,2,0)</f>
        <v>All Countries</v>
      </c>
      <c r="E26" s="89" t="s">
        <v>451</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ht="105" customHeight="1" x14ac:dyDescent="0.35">
      <c r="A27" s="138" t="s">
        <v>469</v>
      </c>
      <c r="B27" s="89" t="s">
        <v>547</v>
      </c>
      <c r="C27" s="88" t="s">
        <v>473</v>
      </c>
      <c r="D27" s="88" t="s">
        <v>16</v>
      </c>
      <c r="E27" s="89" t="s">
        <v>411</v>
      </c>
      <c r="F27" s="89" t="s">
        <v>474</v>
      </c>
      <c r="G27" s="73">
        <v>45093</v>
      </c>
      <c r="H27" s="73">
        <v>45100</v>
      </c>
      <c r="I27" s="73">
        <v>45121</v>
      </c>
      <c r="J27" s="73" t="s">
        <v>475</v>
      </c>
      <c r="K27" s="88">
        <v>25</v>
      </c>
    </row>
    <row r="28" spans="1:12" ht="306.75" customHeight="1" x14ac:dyDescent="0.35">
      <c r="A28" s="138" t="s">
        <v>469</v>
      </c>
      <c r="B28" s="89"/>
      <c r="C28" s="88" t="s">
        <v>123</v>
      </c>
      <c r="D28" s="88" t="str">
        <f>VLOOKUP(C28,'2022-23 Needs Grid'!$C$3:$F$62,2,0)</f>
        <v>All Countries</v>
      </c>
      <c r="E28" s="89"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476</v>
      </c>
      <c r="G28" s="73">
        <v>45093</v>
      </c>
      <c r="H28" s="73">
        <v>45100</v>
      </c>
      <c r="I28" s="73">
        <v>45121</v>
      </c>
      <c r="J28" s="73" t="s">
        <v>475</v>
      </c>
      <c r="K28" s="88">
        <v>25</v>
      </c>
    </row>
    <row r="29" spans="1:12" ht="72.5" x14ac:dyDescent="0.55000000000000004">
      <c r="A29" s="133" t="s">
        <v>31</v>
      </c>
      <c r="B29" s="133"/>
      <c r="C29" s="133" t="s">
        <v>477</v>
      </c>
      <c r="D29" s="126" t="s">
        <v>20</v>
      </c>
      <c r="E29" s="133" t="s">
        <v>17</v>
      </c>
      <c r="F29" s="133" t="s">
        <v>548</v>
      </c>
      <c r="G29" s="152">
        <v>45099</v>
      </c>
      <c r="H29" s="152">
        <v>45107</v>
      </c>
      <c r="I29" s="152">
        <v>45128</v>
      </c>
      <c r="J29" s="152">
        <v>45134</v>
      </c>
      <c r="K29" s="126">
        <f>VLOOKUP(C29,'2022-23 Needs Grid'!$C$3:$K$219,9,0)</f>
        <v>10</v>
      </c>
      <c r="L29" s="135"/>
    </row>
    <row r="30" spans="1:12" ht="72.5" x14ac:dyDescent="0.35">
      <c r="A30" s="133" t="s">
        <v>38</v>
      </c>
      <c r="B30" s="133"/>
      <c r="C30" s="133" t="s">
        <v>477</v>
      </c>
      <c r="D30" s="126" t="s">
        <v>395</v>
      </c>
      <c r="E30" s="133" t="s">
        <v>17</v>
      </c>
      <c r="F30" s="133" t="s">
        <v>548</v>
      </c>
      <c r="G30" s="152">
        <v>45099</v>
      </c>
      <c r="H30" s="152">
        <v>45107</v>
      </c>
      <c r="I30" s="152">
        <v>45128</v>
      </c>
      <c r="J30" s="152">
        <v>45134</v>
      </c>
      <c r="K30" s="126">
        <f>VLOOKUP(C30,'2022-23 Needs Grid'!$C$3:$K$219,9,0)</f>
        <v>10</v>
      </c>
    </row>
    <row r="31" spans="1:12" ht="72.5" x14ac:dyDescent="0.35">
      <c r="A31" s="133" t="s">
        <v>48</v>
      </c>
      <c r="B31" s="133"/>
      <c r="C31" s="133" t="s">
        <v>477</v>
      </c>
      <c r="D31" s="126" t="s">
        <v>394</v>
      </c>
      <c r="E31" s="133" t="s">
        <v>17</v>
      </c>
      <c r="F31" s="133" t="s">
        <v>548</v>
      </c>
      <c r="G31" s="152">
        <v>45099</v>
      </c>
      <c r="H31" s="152">
        <v>45107</v>
      </c>
      <c r="I31" s="152">
        <v>45128</v>
      </c>
      <c r="J31" s="152">
        <v>45134</v>
      </c>
      <c r="K31" s="126">
        <f>VLOOKUP(C31,'2022-23 Needs Grid'!$C$3:$K$219,9,0)</f>
        <v>10</v>
      </c>
    </row>
    <row r="32" spans="1:12" ht="125.25" customHeight="1" x14ac:dyDescent="0.35">
      <c r="A32" s="146" t="s">
        <v>31</v>
      </c>
      <c r="B32" s="146"/>
      <c r="C32" s="146" t="s">
        <v>479</v>
      </c>
      <c r="D32" s="92" t="s">
        <v>20</v>
      </c>
      <c r="E32" s="146" t="s">
        <v>17</v>
      </c>
      <c r="F32" s="146" t="s">
        <v>239</v>
      </c>
      <c r="G32" s="90">
        <v>45114</v>
      </c>
      <c r="H32" s="90">
        <v>45121</v>
      </c>
      <c r="I32" s="90">
        <v>45142</v>
      </c>
      <c r="J32" s="90">
        <v>45148</v>
      </c>
      <c r="K32" s="92">
        <v>5</v>
      </c>
    </row>
    <row r="33" spans="1:11" ht="153" customHeight="1" x14ac:dyDescent="0.35">
      <c r="A33" s="133" t="s">
        <v>55</v>
      </c>
      <c r="B33" s="133"/>
      <c r="C33" s="134" t="s">
        <v>549</v>
      </c>
      <c r="D33" s="126" t="str">
        <f>VLOOKUP(C33,'2022-23 Needs Grid'!$C$3:$F$62,2,0)</f>
        <v>All Countries (excluding Ontario Craft Beer)</v>
      </c>
      <c r="E33" s="133" t="str">
        <f>VLOOKUP(C33,'2022-23 Needs Grid'!$C$3:$F$62,3,0)</f>
        <v>Various</v>
      </c>
      <c r="F33" s="141" t="str">
        <f>VLOOKUP(C33,'2022-23 Needs Grid'!$C$3:$F$62,4,0)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3" s="125">
        <v>45121</v>
      </c>
      <c r="H33" s="125">
        <v>45128</v>
      </c>
      <c r="I33" s="125">
        <v>45149</v>
      </c>
      <c r="J33" s="125">
        <v>45155</v>
      </c>
      <c r="K33" s="126">
        <f>VLOOKUP(C33,'2022-23 Needs Grid'!$C$3:$K$219,9,0)</f>
        <v>3</v>
      </c>
    </row>
    <row r="34" spans="1:11" ht="60.65" customHeight="1" x14ac:dyDescent="0.35">
      <c r="A34" s="158" t="s">
        <v>106</v>
      </c>
      <c r="B34" s="89"/>
      <c r="C34" s="16" t="s">
        <v>486</v>
      </c>
      <c r="D34" s="88" t="str">
        <f>VLOOKUP(C34,'2022-23 Needs Grid'!$C$3:$F$62,2,0)</f>
        <v>Mexico</v>
      </c>
      <c r="E34" s="89" t="s">
        <v>487</v>
      </c>
      <c r="F34" s="140" t="str">
        <f>VLOOKUP(C34,'2022-23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4" s="73">
        <v>45128</v>
      </c>
      <c r="H34" s="73">
        <v>45135</v>
      </c>
      <c r="I34" s="73">
        <v>45156</v>
      </c>
      <c r="J34" s="73">
        <v>45162</v>
      </c>
      <c r="K34" s="88">
        <v>6</v>
      </c>
    </row>
    <row r="35" spans="1:11" ht="123.75" customHeight="1" x14ac:dyDescent="0.35">
      <c r="A35" s="162" t="s">
        <v>488</v>
      </c>
      <c r="B35" s="133"/>
      <c r="C35" s="134" t="s">
        <v>489</v>
      </c>
      <c r="D35" s="126" t="s">
        <v>16</v>
      </c>
      <c r="E35" s="133" t="s">
        <v>490</v>
      </c>
      <c r="F35" s="133" t="s">
        <v>550</v>
      </c>
      <c r="G35" s="125">
        <v>45135</v>
      </c>
      <c r="H35" s="125">
        <v>45142</v>
      </c>
      <c r="I35" s="125">
        <v>45163</v>
      </c>
      <c r="J35" s="125">
        <v>45169</v>
      </c>
      <c r="K35" s="126"/>
    </row>
    <row r="36" spans="1:11" ht="96.65" customHeight="1" x14ac:dyDescent="0.35">
      <c r="A36" s="89" t="s">
        <v>38</v>
      </c>
      <c r="B36" s="89"/>
      <c r="C36" s="16" t="s">
        <v>493</v>
      </c>
      <c r="D36" s="88" t="s">
        <v>73</v>
      </c>
      <c r="E36" s="89" t="s">
        <v>494</v>
      </c>
      <c r="F36" s="140" t="s">
        <v>551</v>
      </c>
      <c r="G36" s="73">
        <v>45142</v>
      </c>
      <c r="H36" s="73">
        <v>45149</v>
      </c>
      <c r="I36" s="73">
        <v>45170</v>
      </c>
      <c r="J36" s="73">
        <v>45176</v>
      </c>
      <c r="K36" s="88">
        <v>10</v>
      </c>
    </row>
    <row r="37" spans="1:11" ht="96.65" customHeight="1" x14ac:dyDescent="0.35">
      <c r="A37" s="89" t="s">
        <v>55</v>
      </c>
      <c r="B37" s="89"/>
      <c r="C37" s="16" t="s">
        <v>496</v>
      </c>
      <c r="D37" s="88" t="str">
        <f>VLOOKUP(C37,'2022-23 Needs Grid'!$C$3:$F$62,2,0)</f>
        <v>Canada (Ontario)</v>
      </c>
      <c r="E37" s="89" t="str">
        <f>VLOOKUP(C37,'2022-23 Needs Grid'!$C$3:$F$62,3,0)</f>
        <v>Various</v>
      </c>
      <c r="F37" s="140" t="str">
        <f>VLOOKUP(C37,'2022-23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7" s="73">
        <v>45142</v>
      </c>
      <c r="H37" s="73">
        <v>45149</v>
      </c>
      <c r="I37" s="73">
        <v>45170</v>
      </c>
      <c r="J37" s="73">
        <v>45176</v>
      </c>
      <c r="K37" s="88">
        <f>VLOOKUP(C37,'2022-23 Needs Grid'!$C$3:$K$219,9,0)</f>
        <v>3</v>
      </c>
    </row>
    <row r="38" spans="1:11" ht="96.65" customHeight="1" x14ac:dyDescent="0.35">
      <c r="A38" s="133" t="s">
        <v>14</v>
      </c>
      <c r="B38" s="133">
        <v>3521</v>
      </c>
      <c r="C38" s="134" t="s">
        <v>497</v>
      </c>
      <c r="D38" s="126" t="s">
        <v>498</v>
      </c>
      <c r="E38" s="133" t="s">
        <v>499</v>
      </c>
      <c r="F38" s="133" t="s">
        <v>500</v>
      </c>
      <c r="G38" s="125">
        <v>45149</v>
      </c>
      <c r="H38" s="125">
        <v>45156</v>
      </c>
      <c r="I38" s="125">
        <v>45177</v>
      </c>
      <c r="J38" s="125">
        <v>45183</v>
      </c>
      <c r="K38" s="126">
        <v>4</v>
      </c>
    </row>
    <row r="39" spans="1:11" ht="58" x14ac:dyDescent="0.35">
      <c r="A39" s="133" t="s">
        <v>31</v>
      </c>
      <c r="B39" s="148"/>
      <c r="C39" s="134" t="s">
        <v>146</v>
      </c>
      <c r="D39" s="150" t="s">
        <v>20</v>
      </c>
      <c r="E39" s="148" t="s">
        <v>501</v>
      </c>
      <c r="F39" s="148" t="s">
        <v>552</v>
      </c>
      <c r="G39" s="125">
        <v>45149</v>
      </c>
      <c r="H39" s="125">
        <v>45156</v>
      </c>
      <c r="I39" s="125">
        <v>45177</v>
      </c>
      <c r="J39" s="125">
        <v>45183</v>
      </c>
      <c r="K39" s="126">
        <f>VLOOKUP(C39,'2022-23 Needs Grid'!$C$3:$K$219,9,0)</f>
        <v>10</v>
      </c>
    </row>
    <row r="40" spans="1:11" ht="101.5" x14ac:dyDescent="0.35">
      <c r="A40" s="133" t="s">
        <v>106</v>
      </c>
      <c r="B40" s="133"/>
      <c r="C40" s="134" t="s">
        <v>503</v>
      </c>
      <c r="D40" s="126" t="str">
        <f>VLOOKUP(C40,'2022-23 Needs Grid'!$C$3:$F$62,2,0)</f>
        <v>All Countries</v>
      </c>
      <c r="E40" s="148" t="s">
        <v>504</v>
      </c>
      <c r="F40" s="148" t="s">
        <v>505</v>
      </c>
      <c r="G40" s="125">
        <v>45149</v>
      </c>
      <c r="H40" s="125">
        <v>45156</v>
      </c>
      <c r="I40" s="125">
        <v>45177</v>
      </c>
      <c r="J40" s="125">
        <v>45183</v>
      </c>
      <c r="K40" s="126">
        <f>VLOOKUP(C40,'2022-23 Needs Grid'!$C$3:$K$219,9,0)</f>
        <v>6</v>
      </c>
    </row>
    <row r="41" spans="1:11" ht="114.75" customHeight="1" x14ac:dyDescent="0.35">
      <c r="A41" s="89" t="s">
        <v>48</v>
      </c>
      <c r="B41" s="62"/>
      <c r="C41" s="89" t="s">
        <v>480</v>
      </c>
      <c r="D41" s="87" t="s">
        <v>481</v>
      </c>
      <c r="E41" s="87" t="s">
        <v>482</v>
      </c>
      <c r="F41" s="62" t="s">
        <v>553</v>
      </c>
      <c r="G41" s="73">
        <v>45156</v>
      </c>
      <c r="H41" s="73">
        <v>45163</v>
      </c>
      <c r="I41" s="73">
        <v>45184</v>
      </c>
      <c r="J41" s="73">
        <v>45190</v>
      </c>
      <c r="K41" s="88">
        <v>4</v>
      </c>
    </row>
    <row r="42" spans="1:11" ht="86.25" customHeight="1" x14ac:dyDescent="0.35">
      <c r="A42" s="89" t="s">
        <v>55</v>
      </c>
      <c r="B42" s="89"/>
      <c r="C42" s="16" t="s">
        <v>151</v>
      </c>
      <c r="D42" s="88" t="str">
        <f>VLOOKUP(C42,'2022-23 Needs Grid'!$C$3:$F$62,2,0)</f>
        <v>All Countries</v>
      </c>
      <c r="E42" s="89" t="str">
        <f>VLOOKUP(C42,'2022-23 Needs Grid'!$C$3:$F$62,3,0)</f>
        <v>Competitive With Current Assortment</v>
      </c>
      <c r="F42" s="89" t="str">
        <f>VLOOKUP(C42,'2022-23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3">
        <v>45156</v>
      </c>
      <c r="H42" s="73">
        <v>45163</v>
      </c>
      <c r="I42" s="73">
        <v>45184</v>
      </c>
      <c r="J42" s="73">
        <v>45190</v>
      </c>
      <c r="K42" s="88">
        <f>VLOOKUP(C42,'2022-23 Needs Grid'!$C$3:$K$219,9,0)</f>
        <v>3</v>
      </c>
    </row>
    <row r="43" spans="1:11" ht="183.75" customHeight="1" x14ac:dyDescent="0.35">
      <c r="A43" s="159" t="s">
        <v>23</v>
      </c>
      <c r="B43" s="159"/>
      <c r="C43" s="165" t="s">
        <v>506</v>
      </c>
      <c r="D43" s="160" t="s">
        <v>16</v>
      </c>
      <c r="E43" s="161" t="s">
        <v>507</v>
      </c>
      <c r="F43" s="168" t="s">
        <v>508</v>
      </c>
      <c r="G43" s="125">
        <v>45184</v>
      </c>
      <c r="H43" s="125">
        <v>45191</v>
      </c>
      <c r="I43" s="125">
        <v>45212</v>
      </c>
      <c r="J43" s="125">
        <v>45218</v>
      </c>
      <c r="K43" s="126">
        <v>4</v>
      </c>
    </row>
    <row r="44" spans="1:11" ht="226.5" customHeight="1" x14ac:dyDescent="0.35">
      <c r="A44" s="148" t="s">
        <v>55</v>
      </c>
      <c r="B44" s="133"/>
      <c r="C44" s="134" t="s">
        <v>509</v>
      </c>
      <c r="D44" s="126" t="s">
        <v>510</v>
      </c>
      <c r="E44" s="133" t="s">
        <v>17</v>
      </c>
      <c r="F44" s="133" t="s">
        <v>511</v>
      </c>
      <c r="G44" s="125">
        <v>45184</v>
      </c>
      <c r="H44" s="125">
        <v>45191</v>
      </c>
      <c r="I44" s="125">
        <v>45212</v>
      </c>
      <c r="J44" s="125">
        <v>45218</v>
      </c>
      <c r="K44" s="126">
        <v>3</v>
      </c>
    </row>
    <row r="45" spans="1:11" ht="139.75" customHeight="1" x14ac:dyDescent="0.35">
      <c r="A45" s="146" t="s">
        <v>38</v>
      </c>
      <c r="B45" s="89"/>
      <c r="C45" s="16" t="s">
        <v>512</v>
      </c>
      <c r="D45" s="89" t="s">
        <v>114</v>
      </c>
      <c r="E45" s="89" t="s">
        <v>513</v>
      </c>
      <c r="F45" s="89" t="s">
        <v>554</v>
      </c>
      <c r="G45" s="73">
        <v>45191</v>
      </c>
      <c r="H45" s="73">
        <v>45198</v>
      </c>
      <c r="I45" s="73">
        <v>45219</v>
      </c>
      <c r="J45" s="73">
        <v>45225</v>
      </c>
      <c r="K45" s="88">
        <v>10</v>
      </c>
    </row>
    <row r="46" spans="1:11" ht="203" x14ac:dyDescent="0.35">
      <c r="A46" s="133" t="s">
        <v>55</v>
      </c>
      <c r="B46" s="133"/>
      <c r="C46" s="134" t="s">
        <v>515</v>
      </c>
      <c r="D46" s="126" t="str">
        <f>VLOOKUP(C46,'2022-23 Needs Grid'!$C$3:$F$62,2,0)</f>
        <v>All Countries (excluding Ontario Craft Beer)</v>
      </c>
      <c r="E46" s="133" t="str">
        <f>VLOOKUP(C46,'2022-23 Needs Grid'!$C$3:$F$62,3,0)</f>
        <v>Various</v>
      </c>
      <c r="F46" s="133" t="str">
        <f>VLOOKUP(C46,'2022-23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6" s="125">
        <v>45198</v>
      </c>
      <c r="H46" s="125">
        <v>45205</v>
      </c>
      <c r="I46" s="125">
        <v>45226</v>
      </c>
      <c r="J46" s="125">
        <v>45232</v>
      </c>
      <c r="K46" s="126">
        <f>VLOOKUP(C46,'2022-23 Needs Grid'!$C$3:$K$219,9,0)</f>
        <v>3</v>
      </c>
    </row>
    <row r="47" spans="1:11" ht="130.75" customHeight="1" x14ac:dyDescent="0.35">
      <c r="A47" s="136" t="s">
        <v>14</v>
      </c>
      <c r="B47" s="136"/>
      <c r="C47" s="137" t="s">
        <v>19</v>
      </c>
      <c r="D47" s="143" t="s">
        <v>20</v>
      </c>
      <c r="E47" s="136" t="s">
        <v>516</v>
      </c>
      <c r="F47" s="142" t="s">
        <v>468</v>
      </c>
      <c r="G47" s="73">
        <v>45205</v>
      </c>
      <c r="H47" s="73">
        <v>45212</v>
      </c>
      <c r="I47" s="73">
        <v>45233</v>
      </c>
      <c r="J47" s="73">
        <v>45239</v>
      </c>
      <c r="K47" s="88">
        <f>VLOOKUP(C47,'2022-23 Needs Grid'!$C$3:$K$219,9,0)</f>
        <v>4</v>
      </c>
    </row>
    <row r="48" spans="1:11" ht="174" customHeight="1" x14ac:dyDescent="0.35">
      <c r="A48" s="136" t="s">
        <v>23</v>
      </c>
      <c r="B48" s="89"/>
      <c r="C48" s="16" t="s">
        <v>517</v>
      </c>
      <c r="D48" s="88" t="s">
        <v>16</v>
      </c>
      <c r="E48" s="154" t="s">
        <v>518</v>
      </c>
      <c r="F48" s="153" t="s">
        <v>519</v>
      </c>
      <c r="G48" s="73">
        <v>45205</v>
      </c>
      <c r="H48" s="73">
        <v>45212</v>
      </c>
      <c r="I48" s="73">
        <v>45233</v>
      </c>
      <c r="J48" s="73">
        <v>45239</v>
      </c>
      <c r="K48" s="88">
        <v>4</v>
      </c>
    </row>
    <row r="49" spans="1:11" ht="79.5" customHeight="1" x14ac:dyDescent="0.35">
      <c r="A49" s="133" t="s">
        <v>31</v>
      </c>
      <c r="B49" s="133"/>
      <c r="C49" s="134" t="s">
        <v>520</v>
      </c>
      <c r="D49" s="126" t="s">
        <v>20</v>
      </c>
      <c r="E49" s="133" t="s">
        <v>17</v>
      </c>
      <c r="F49" s="141" t="s">
        <v>259</v>
      </c>
      <c r="G49" s="125">
        <v>45219</v>
      </c>
      <c r="H49" s="125">
        <v>45226</v>
      </c>
      <c r="I49" s="125">
        <v>45247</v>
      </c>
      <c r="J49" s="125">
        <v>45253</v>
      </c>
      <c r="K49" s="126">
        <v>5</v>
      </c>
    </row>
    <row r="50" spans="1:11" ht="72.5" x14ac:dyDescent="0.35">
      <c r="A50" s="133" t="s">
        <v>55</v>
      </c>
      <c r="B50" s="133"/>
      <c r="C50" s="134" t="s">
        <v>217</v>
      </c>
      <c r="D50" s="126" t="str">
        <f>VLOOKUP(C50,'2022-23 Needs Grid'!$C$3:$F$62,2,0)</f>
        <v>Canada (Ontario)</v>
      </c>
      <c r="E50" s="133" t="str">
        <f>VLOOKUP(C50,'2022-23 Needs Grid'!$C$3:$F$62,3,0)</f>
        <v>Competitive With Current Assortment</v>
      </c>
      <c r="F50" s="141" t="str">
        <f>VLOOKUP(C50,'2022-23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0" s="125">
        <v>45219</v>
      </c>
      <c r="H50" s="125">
        <v>45226</v>
      </c>
      <c r="I50" s="125">
        <v>45247</v>
      </c>
      <c r="J50" s="125">
        <v>45253</v>
      </c>
      <c r="K50" s="126">
        <f>VLOOKUP(C50,'2022-23 Needs Grid'!$C$3:$K$219,9,0)</f>
        <v>3</v>
      </c>
    </row>
    <row r="51" spans="1:11" ht="122.25" customHeight="1" x14ac:dyDescent="0.35">
      <c r="A51" s="89" t="s">
        <v>48</v>
      </c>
      <c r="B51" s="89"/>
      <c r="C51" s="16" t="s">
        <v>521</v>
      </c>
      <c r="D51" s="88" t="s">
        <v>522</v>
      </c>
      <c r="E51" s="89" t="s">
        <v>523</v>
      </c>
      <c r="F51" s="140" t="s">
        <v>524</v>
      </c>
      <c r="G51" s="73">
        <v>45226</v>
      </c>
      <c r="H51" s="73">
        <v>45233</v>
      </c>
      <c r="I51" s="73">
        <v>45254</v>
      </c>
      <c r="J51" s="73">
        <v>45260</v>
      </c>
      <c r="K51" s="88">
        <v>4</v>
      </c>
    </row>
    <row r="52" spans="1:11" ht="42" customHeight="1" x14ac:dyDescent="0.35">
      <c r="A52" s="133" t="s">
        <v>55</v>
      </c>
      <c r="B52" s="133"/>
      <c r="C52" s="134" t="s">
        <v>525</v>
      </c>
      <c r="D52" s="126" t="str">
        <f>VLOOKUP(C52,'2022-23 Needs Grid'!$C$3:$F$62,2,0)</f>
        <v>Canada (Ontario)</v>
      </c>
      <c r="E52" s="133" t="str">
        <f>VLOOKUP(C52,'2022-23 Needs Grid'!$C$3:$F$62,3,0)</f>
        <v>Various</v>
      </c>
      <c r="F52" s="141" t="str">
        <f>VLOOKUP(C52,'2022-23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5">
        <v>45240</v>
      </c>
      <c r="H52" s="125">
        <v>45247</v>
      </c>
      <c r="I52" s="125">
        <v>45268</v>
      </c>
      <c r="J52" s="125">
        <v>45274</v>
      </c>
      <c r="K52" s="126">
        <f>VLOOKUP(C52,'2022-23 Needs Grid'!$C$3:$K$219,9,0)</f>
        <v>3</v>
      </c>
    </row>
    <row r="53" spans="1:11" ht="63.75" customHeight="1" x14ac:dyDescent="0.35">
      <c r="A53" s="89" t="s">
        <v>31</v>
      </c>
      <c r="B53" s="89"/>
      <c r="C53" s="16" t="s">
        <v>419</v>
      </c>
      <c r="D53" s="88" t="s">
        <v>20</v>
      </c>
      <c r="E53" s="163" t="s">
        <v>526</v>
      </c>
      <c r="F53" s="140" t="s">
        <v>527</v>
      </c>
      <c r="G53" s="73">
        <v>45268</v>
      </c>
      <c r="H53" s="73">
        <v>45275</v>
      </c>
      <c r="I53" s="73">
        <v>45296</v>
      </c>
      <c r="J53" s="73">
        <v>45302</v>
      </c>
      <c r="K53" s="88">
        <f>VLOOKUP(C53,'2022-23 Needs Grid'!$C$3:$K$219,9,0)</f>
        <v>10</v>
      </c>
    </row>
    <row r="54" spans="1:11" ht="61.4" customHeight="1" x14ac:dyDescent="0.35">
      <c r="A54" s="89" t="s">
        <v>55</v>
      </c>
      <c r="B54" s="89"/>
      <c r="C54" s="16" t="s">
        <v>274</v>
      </c>
      <c r="D54" s="88" t="str">
        <f>VLOOKUP(C54,'2022-23 Needs Grid'!$C$3:$F$62,2,0)</f>
        <v>Canada (Ontario)</v>
      </c>
      <c r="E54" s="89" t="str">
        <f>VLOOKUP(C54,'2022-23 Needs Grid'!$C$3:$F$62,3,0)</f>
        <v>Competitive With Current Assortment</v>
      </c>
      <c r="F54" s="140" t="str">
        <f>VLOOKUP(C54,'2022-23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4" s="73">
        <v>45268</v>
      </c>
      <c r="H54" s="73">
        <v>45275</v>
      </c>
      <c r="I54" s="73">
        <v>45296</v>
      </c>
      <c r="J54" s="73">
        <v>45302</v>
      </c>
      <c r="K54" s="88">
        <f>VLOOKUP(C54,'2022-23 Needs Grid'!$C$3:$K$219,9,0)</f>
        <v>3</v>
      </c>
    </row>
    <row r="55" spans="1:11" ht="169.5" customHeight="1" x14ac:dyDescent="0.35">
      <c r="A55" s="133" t="s">
        <v>106</v>
      </c>
      <c r="B55" s="133"/>
      <c r="C55" s="134" t="s">
        <v>420</v>
      </c>
      <c r="D55" s="126" t="str">
        <f>VLOOKUP(C55,'2022-23 Needs Grid'!$C$3:$F$62,2,0)</f>
        <v>All Countries</v>
      </c>
      <c r="E55" s="133" t="s">
        <v>451</v>
      </c>
      <c r="F55" s="141" t="str">
        <f>VLOOKUP(C55,'2022-23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v>
      </c>
      <c r="G55" s="125">
        <v>45296</v>
      </c>
      <c r="H55" s="125">
        <v>45303</v>
      </c>
      <c r="I55" s="125">
        <v>45324</v>
      </c>
      <c r="J55" s="125">
        <v>45330</v>
      </c>
      <c r="K55" s="126">
        <v>6</v>
      </c>
    </row>
    <row r="56" spans="1:11" ht="93" customHeight="1" x14ac:dyDescent="0.35">
      <c r="A56" s="89" t="s">
        <v>55</v>
      </c>
      <c r="B56" s="89"/>
      <c r="C56" s="16" t="s">
        <v>528</v>
      </c>
      <c r="D56" s="88" t="str">
        <f>VLOOKUP(C56,'2022-23 Needs Grid'!$C$3:$F$62,2,0)</f>
        <v>All Countries (excluding Ontario Craft Beer)</v>
      </c>
      <c r="E56" s="89" t="str">
        <f>VLOOKUP(C56,'2022-23 Needs Grid'!$C$3:$F$62,3,0)</f>
        <v>Various</v>
      </c>
      <c r="F56" s="140" t="str">
        <f>VLOOKUP(C56,'2022-23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6" s="73">
        <v>45303</v>
      </c>
      <c r="H56" s="73">
        <v>45310</v>
      </c>
      <c r="I56" s="73">
        <v>45331</v>
      </c>
      <c r="J56" s="73">
        <v>45337</v>
      </c>
      <c r="K56" s="88">
        <f>VLOOKUP(C56,'2022-23 Needs Grid'!$C$3:$K$219,9,0)</f>
        <v>3</v>
      </c>
    </row>
    <row r="57" spans="1:11" ht="178.5" customHeight="1" x14ac:dyDescent="0.35">
      <c r="A57" s="89" t="s">
        <v>55</v>
      </c>
      <c r="B57" s="89"/>
      <c r="C57" s="16" t="s">
        <v>287</v>
      </c>
      <c r="D57" s="88" t="str">
        <f>VLOOKUP(C57,'2022-23 Needs Grid'!$C$3:$F$62,2,0)</f>
        <v>All Countries (excluding Ontario Craft Beer)</v>
      </c>
      <c r="E57" s="89" t="str">
        <f>VLOOKUP(C57,'2022-23 Needs Grid'!$C$3:$F$62,3,0)</f>
        <v>Competitive With Current Assortment</v>
      </c>
      <c r="F57" s="140" t="str">
        <f>VLOOKUP(C57,'2022-23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57" s="73">
        <v>45317</v>
      </c>
      <c r="H57" s="73">
        <v>45324</v>
      </c>
      <c r="I57" s="73">
        <v>45345</v>
      </c>
      <c r="J57" s="73">
        <v>45351</v>
      </c>
      <c r="K57" s="88">
        <f>VLOOKUP(C57,'2022-23 Needs Grid'!$C$3:$K$219,9,0)</f>
        <v>3</v>
      </c>
    </row>
    <row r="58" spans="1:11" ht="91.5" customHeight="1" x14ac:dyDescent="0.35">
      <c r="A58" s="133" t="s">
        <v>14</v>
      </c>
      <c r="B58" s="148"/>
      <c r="C58" s="134" t="s">
        <v>291</v>
      </c>
      <c r="D58" s="150" t="s">
        <v>16</v>
      </c>
      <c r="E58" s="150" t="s">
        <v>17</v>
      </c>
      <c r="F58" s="151" t="s">
        <v>529</v>
      </c>
      <c r="G58" s="125">
        <v>45324</v>
      </c>
      <c r="H58" s="125">
        <v>45331</v>
      </c>
      <c r="I58" s="125">
        <v>45352</v>
      </c>
      <c r="J58" s="125">
        <v>45358</v>
      </c>
      <c r="K58" s="126">
        <f>VLOOKUP(C58,'2022-23 Needs Grid'!$C$3:$K$219,9,0)</f>
        <v>25</v>
      </c>
    </row>
    <row r="59" spans="1:11" ht="90.75" customHeight="1" x14ac:dyDescent="0.35">
      <c r="A59" s="133" t="s">
        <v>390</v>
      </c>
      <c r="B59" s="133"/>
      <c r="C59" s="134" t="s">
        <v>530</v>
      </c>
      <c r="D59" s="133" t="s">
        <v>16</v>
      </c>
      <c r="E59" s="126" t="s">
        <v>17</v>
      </c>
      <c r="F59" s="133" t="s">
        <v>531</v>
      </c>
      <c r="G59" s="125">
        <v>45324</v>
      </c>
      <c r="H59" s="125">
        <v>45331</v>
      </c>
      <c r="I59" s="125">
        <v>45352</v>
      </c>
      <c r="J59" s="125">
        <v>45358</v>
      </c>
      <c r="K59" s="126">
        <f>VLOOKUP(C59,'2022-23 Needs Grid'!$C$3:$K$219,9,0)</f>
        <v>25</v>
      </c>
    </row>
    <row r="60" spans="1:11" ht="90.75" customHeight="1" x14ac:dyDescent="0.35">
      <c r="A60" s="148" t="s">
        <v>532</v>
      </c>
      <c r="B60" s="133"/>
      <c r="C60" s="134" t="s">
        <v>421</v>
      </c>
      <c r="D60" s="126" t="str">
        <f>VLOOKUP(C60,'2022-23 Needs Grid'!$C$3:$F$62,2,0)</f>
        <v>All countries</v>
      </c>
      <c r="E60" s="126" t="str">
        <f>VLOOKUP(C60,'2022-23 Needs Grid'!$C$3:$F$62,3,0)</f>
        <v>Various</v>
      </c>
      <c r="F60" s="141" t="str">
        <f>VLOOKUP(C60,'2022-23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60" s="125">
        <v>45324</v>
      </c>
      <c r="H60" s="125">
        <v>45331</v>
      </c>
      <c r="I60" s="125">
        <v>45352</v>
      </c>
      <c r="J60" s="125">
        <v>45358</v>
      </c>
      <c r="K60" s="126">
        <f>VLOOKUP(C60,'2022-23 Needs Grid'!$C$3:$K$219,9,0)</f>
        <v>25</v>
      </c>
    </row>
    <row r="61" spans="1:11" ht="147.75" customHeight="1" x14ac:dyDescent="0.35">
      <c r="A61" s="89" t="s">
        <v>106</v>
      </c>
      <c r="B61" s="89"/>
      <c r="C61" s="89" t="s">
        <v>425</v>
      </c>
      <c r="D61" s="88" t="str">
        <f>VLOOKUP(C61,'2022-23 Needs Grid'!$C$3:$F$62,2,0)</f>
        <v>All Countries</v>
      </c>
      <c r="E61" s="89" t="s">
        <v>533</v>
      </c>
      <c r="F61" s="140" t="str">
        <f>VLOOKUP(C61,'2022-23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1" s="73">
        <v>45331</v>
      </c>
      <c r="H61" s="73">
        <v>45338</v>
      </c>
      <c r="I61" s="73">
        <v>45359</v>
      </c>
      <c r="J61" s="73">
        <v>45365</v>
      </c>
      <c r="K61" s="88">
        <f>VLOOKUP(C61,'2022-23 Needs Grid'!$C$3:$K$219,9,0)</f>
        <v>6</v>
      </c>
    </row>
    <row r="62" spans="1:11" ht="167.25" customHeight="1" x14ac:dyDescent="0.35">
      <c r="A62" s="133" t="s">
        <v>14</v>
      </c>
      <c r="B62" s="133"/>
      <c r="C62" s="134" t="s">
        <v>19</v>
      </c>
      <c r="D62" s="126" t="s">
        <v>20</v>
      </c>
      <c r="E62" s="126" t="s">
        <v>467</v>
      </c>
      <c r="F62" s="164" t="s">
        <v>468</v>
      </c>
      <c r="G62" s="125">
        <v>45338</v>
      </c>
      <c r="H62" s="125">
        <v>45345</v>
      </c>
      <c r="I62" s="125">
        <v>45366</v>
      </c>
      <c r="J62" s="125">
        <v>45372</v>
      </c>
      <c r="K62" s="126">
        <f>VLOOKUP(C62,'2022-23 Needs Grid'!$C$3:$K$219,9,0)</f>
        <v>4</v>
      </c>
    </row>
    <row r="63" spans="1:11" ht="105.75" customHeight="1" x14ac:dyDescent="0.35">
      <c r="A63" s="89" t="s">
        <v>38</v>
      </c>
      <c r="B63" s="89"/>
      <c r="C63" s="16" t="s">
        <v>534</v>
      </c>
      <c r="D63" s="88" t="s">
        <v>40</v>
      </c>
      <c r="E63" s="88" t="s">
        <v>535</v>
      </c>
      <c r="F63" s="140" t="s">
        <v>536</v>
      </c>
      <c r="G63" s="73">
        <v>45345</v>
      </c>
      <c r="H63" s="73">
        <v>45352</v>
      </c>
      <c r="I63" s="73">
        <v>45373</v>
      </c>
      <c r="J63" s="73">
        <v>45379</v>
      </c>
      <c r="K63" s="88">
        <v>4</v>
      </c>
    </row>
  </sheetData>
  <autoFilter ref="A2:L63" xr:uid="{00000000-0001-0000-0500-000000000000}">
    <sortState xmlns:xlrd2="http://schemas.microsoft.com/office/spreadsheetml/2017/richdata2" ref="A3:L63">
      <sortCondition ref="G2:G63"/>
    </sortState>
  </autoFilter>
  <customSheetViews>
    <customSheetView guid="{185A5CD5-3184-493D-8586-15BEEE1E3F5A}" scale="90">
      <selection activeCell="F5" sqref="F5"/>
      <pageMargins left="0" right="0" top="0" bottom="0" header="0" footer="0"/>
    </customSheetView>
    <customSheetView guid="{D60E86EB-F5F3-43AC-A4F6-D4B3DC453DD2}" scale="80">
      <selection activeCell="D3" sqref="D3"/>
      <pageMargins left="0" right="0" top="0" bottom="0" header="0" footer="0"/>
    </customSheetView>
  </customSheetViews>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E-65D5-4C99-A306-893920C20A2F}">
  <sheetPr filterMode="1"/>
  <dimension ref="A1:P63"/>
  <sheetViews>
    <sheetView zoomScale="60" zoomScaleNormal="60" workbookViewId="0">
      <pane ySplit="2" topLeftCell="A3" activePane="bottomLeft" state="frozen"/>
      <selection pane="bottomLeft" activeCell="F42" sqref="F42"/>
    </sheetView>
  </sheetViews>
  <sheetFormatPr defaultRowHeight="14.5" x14ac:dyDescent="0.35"/>
  <cols>
    <col min="1" max="1" width="20.453125" customWidth="1"/>
    <col min="2" max="2" width="8.54296875" customWidth="1"/>
    <col min="3" max="3" width="21.1796875" style="111" customWidth="1"/>
    <col min="4" max="4" width="10.7265625" customWidth="1"/>
    <col min="5" max="5" width="16.453125" style="111" customWidth="1"/>
    <col min="6" max="6" width="176.54296875" customWidth="1"/>
    <col min="7" max="9" width="16.7265625" bestFit="1" customWidth="1"/>
    <col min="10" max="10" width="16.26953125" bestFit="1" customWidth="1"/>
    <col min="11" max="11" width="8.54296875" bestFit="1" customWidth="1"/>
    <col min="13" max="13" width="12" bestFit="1" customWidth="1"/>
  </cols>
  <sheetData>
    <row r="1" spans="1:16" ht="15" thickBot="1" x14ac:dyDescent="0.4">
      <c r="A1" s="54" t="s">
        <v>555</v>
      </c>
      <c r="K1" s="78"/>
    </row>
    <row r="2" spans="1:16" ht="39.5" thickBot="1" x14ac:dyDescent="0.4">
      <c r="A2" s="50" t="s">
        <v>0</v>
      </c>
      <c r="B2" s="51" t="s">
        <v>1</v>
      </c>
      <c r="C2" s="51" t="s">
        <v>2</v>
      </c>
      <c r="D2" s="51" t="s">
        <v>3</v>
      </c>
      <c r="E2" s="51" t="s">
        <v>4</v>
      </c>
      <c r="F2" s="51" t="s">
        <v>5</v>
      </c>
      <c r="G2" s="52" t="s">
        <v>6</v>
      </c>
      <c r="H2" s="52" t="s">
        <v>7</v>
      </c>
      <c r="I2" s="52" t="s">
        <v>8</v>
      </c>
      <c r="J2" s="53" t="s">
        <v>9</v>
      </c>
      <c r="K2" s="76" t="s">
        <v>11</v>
      </c>
      <c r="L2" t="s">
        <v>13</v>
      </c>
    </row>
    <row r="3" spans="1:16" ht="61.4" hidden="1" customHeight="1" x14ac:dyDescent="0.35">
      <c r="A3" s="83" t="s">
        <v>31</v>
      </c>
      <c r="B3" s="62"/>
      <c r="C3" s="112" t="s">
        <v>556</v>
      </c>
      <c r="D3" s="62" t="s">
        <v>20</v>
      </c>
      <c r="E3" s="87" t="s">
        <v>17</v>
      </c>
      <c r="F3" s="62" t="s">
        <v>239</v>
      </c>
      <c r="G3" s="73">
        <v>44989</v>
      </c>
      <c r="H3" s="73">
        <v>44631</v>
      </c>
      <c r="I3" s="73">
        <v>44652</v>
      </c>
      <c r="J3" s="74">
        <v>44657</v>
      </c>
      <c r="K3" s="88">
        <v>5</v>
      </c>
    </row>
    <row r="4" spans="1:16" ht="61.4" hidden="1" customHeight="1" x14ac:dyDescent="0.35">
      <c r="A4" s="83" t="s">
        <v>48</v>
      </c>
      <c r="B4" s="62"/>
      <c r="C4" s="112" t="s">
        <v>557</v>
      </c>
      <c r="D4" s="62" t="s">
        <v>429</v>
      </c>
      <c r="E4" s="87" t="s">
        <v>558</v>
      </c>
      <c r="F4" s="62" t="s">
        <v>559</v>
      </c>
      <c r="G4" s="73">
        <v>44624</v>
      </c>
      <c r="H4" s="73">
        <v>44631</v>
      </c>
      <c r="I4" s="73">
        <v>44652</v>
      </c>
      <c r="J4" s="74">
        <v>44658</v>
      </c>
      <c r="K4" s="88">
        <v>4</v>
      </c>
    </row>
    <row r="5" spans="1:16" ht="101.5" hidden="1" x14ac:dyDescent="0.35">
      <c r="A5" s="83" t="s">
        <v>27</v>
      </c>
      <c r="B5" s="62"/>
      <c r="C5" s="112" t="s">
        <v>560</v>
      </c>
      <c r="D5" s="62" t="s">
        <v>186</v>
      </c>
      <c r="E5" s="87" t="s">
        <v>561</v>
      </c>
      <c r="F5" s="62" t="s">
        <v>562</v>
      </c>
      <c r="G5" s="73">
        <v>44624</v>
      </c>
      <c r="H5" s="73">
        <v>44631</v>
      </c>
      <c r="I5" s="73">
        <v>44652</v>
      </c>
      <c r="J5" s="74">
        <v>44658</v>
      </c>
      <c r="K5" s="88">
        <v>4</v>
      </c>
    </row>
    <row r="6" spans="1:16" ht="101.5" hidden="1" x14ac:dyDescent="0.35">
      <c r="A6" s="83" t="s">
        <v>55</v>
      </c>
      <c r="B6" s="62"/>
      <c r="C6" s="16" t="s">
        <v>540</v>
      </c>
      <c r="D6" s="62" t="s">
        <v>20</v>
      </c>
      <c r="E6" s="87" t="s">
        <v>17</v>
      </c>
      <c r="F6" s="62" t="s">
        <v>563</v>
      </c>
      <c r="G6" s="73">
        <v>44631</v>
      </c>
      <c r="H6" s="73">
        <v>44638</v>
      </c>
      <c r="I6" s="73">
        <v>44659</v>
      </c>
      <c r="J6" s="74">
        <v>44665</v>
      </c>
      <c r="K6" s="88">
        <v>3</v>
      </c>
      <c r="M6" s="116"/>
      <c r="N6" s="116"/>
      <c r="O6" s="116"/>
      <c r="P6" s="116"/>
    </row>
    <row r="7" spans="1:16" ht="61.4" hidden="1" customHeight="1" x14ac:dyDescent="0.35">
      <c r="A7" s="83" t="s">
        <v>48</v>
      </c>
      <c r="B7" s="62"/>
      <c r="C7" s="112" t="s">
        <v>564</v>
      </c>
      <c r="D7" s="62" t="s">
        <v>565</v>
      </c>
      <c r="E7" s="87" t="s">
        <v>566</v>
      </c>
      <c r="F7" s="62" t="s">
        <v>567</v>
      </c>
      <c r="G7" s="73">
        <v>44638</v>
      </c>
      <c r="H7" s="73">
        <v>44645</v>
      </c>
      <c r="I7" s="105">
        <v>44665</v>
      </c>
      <c r="J7" s="74">
        <v>44672</v>
      </c>
      <c r="K7" s="88">
        <v>2</v>
      </c>
    </row>
    <row r="8" spans="1:16" ht="159.5" hidden="1" x14ac:dyDescent="0.35">
      <c r="A8" s="83" t="s">
        <v>55</v>
      </c>
      <c r="B8" s="62"/>
      <c r="C8" s="16" t="s">
        <v>541</v>
      </c>
      <c r="D8" s="62" t="s">
        <v>368</v>
      </c>
      <c r="E8" s="87" t="s">
        <v>17</v>
      </c>
      <c r="F8" s="62" t="s">
        <v>439</v>
      </c>
      <c r="G8" s="73">
        <v>44645</v>
      </c>
      <c r="H8" s="73">
        <v>44652</v>
      </c>
      <c r="I8" s="73">
        <v>44673</v>
      </c>
      <c r="J8" s="74">
        <v>44679</v>
      </c>
      <c r="K8" s="88">
        <v>3</v>
      </c>
    </row>
    <row r="9" spans="1:16" ht="58" hidden="1" x14ac:dyDescent="0.35">
      <c r="A9" s="83" t="s">
        <v>31</v>
      </c>
      <c r="B9" s="62"/>
      <c r="C9" s="16" t="s">
        <v>440</v>
      </c>
      <c r="D9" s="62" t="s">
        <v>392</v>
      </c>
      <c r="E9" s="87" t="s">
        <v>17</v>
      </c>
      <c r="F9" s="62" t="s">
        <v>568</v>
      </c>
      <c r="G9" s="73">
        <v>44652</v>
      </c>
      <c r="H9" s="73">
        <v>44659</v>
      </c>
      <c r="I9" s="73">
        <v>44680</v>
      </c>
      <c r="J9" s="74">
        <v>44686</v>
      </c>
      <c r="K9" s="88">
        <v>10</v>
      </c>
    </row>
    <row r="10" spans="1:16" ht="58" hidden="1" x14ac:dyDescent="0.35">
      <c r="A10" s="83" t="s">
        <v>38</v>
      </c>
      <c r="B10" s="62"/>
      <c r="C10" s="16" t="s">
        <v>440</v>
      </c>
      <c r="D10" s="62" t="s">
        <v>395</v>
      </c>
      <c r="E10" s="87" t="s">
        <v>17</v>
      </c>
      <c r="F10" s="62" t="s">
        <v>568</v>
      </c>
      <c r="G10" s="73">
        <v>44652</v>
      </c>
      <c r="H10" s="73">
        <v>44659</v>
      </c>
      <c r="I10" s="73">
        <v>44680</v>
      </c>
      <c r="J10" s="74">
        <v>44686</v>
      </c>
      <c r="K10" s="88">
        <v>10</v>
      </c>
    </row>
    <row r="11" spans="1:16" ht="72.5" hidden="1" x14ac:dyDescent="0.35">
      <c r="A11" s="83" t="s">
        <v>48</v>
      </c>
      <c r="B11" s="62"/>
      <c r="C11" s="16" t="s">
        <v>440</v>
      </c>
      <c r="D11" s="62" t="s">
        <v>394</v>
      </c>
      <c r="E11" s="87" t="s">
        <v>17</v>
      </c>
      <c r="F11" s="62" t="s">
        <v>568</v>
      </c>
      <c r="G11" s="73">
        <v>44652</v>
      </c>
      <c r="H11" s="73">
        <v>44659</v>
      </c>
      <c r="I11" s="73">
        <v>44680</v>
      </c>
      <c r="J11" s="74">
        <v>44686</v>
      </c>
      <c r="K11" s="88">
        <v>10</v>
      </c>
    </row>
    <row r="12" spans="1:16" ht="162" hidden="1" customHeight="1" x14ac:dyDescent="0.35">
      <c r="A12" s="83" t="s">
        <v>194</v>
      </c>
      <c r="B12" s="62"/>
      <c r="C12" s="16" t="s">
        <v>397</v>
      </c>
      <c r="D12" s="62" t="s">
        <v>16</v>
      </c>
      <c r="E12" s="87" t="s">
        <v>569</v>
      </c>
      <c r="F12" s="62" t="s">
        <v>570</v>
      </c>
      <c r="G12" s="73">
        <v>44659</v>
      </c>
      <c r="H12" s="105">
        <v>44665</v>
      </c>
      <c r="I12" s="73">
        <v>44687</v>
      </c>
      <c r="J12" s="74">
        <v>44693</v>
      </c>
      <c r="K12" s="88">
        <v>6</v>
      </c>
    </row>
    <row r="13" spans="1:16" ht="87" hidden="1" x14ac:dyDescent="0.35">
      <c r="A13" s="83" t="s">
        <v>55</v>
      </c>
      <c r="B13" s="62"/>
      <c r="C13" s="112" t="s">
        <v>218</v>
      </c>
      <c r="D13" s="62" t="s">
        <v>20</v>
      </c>
      <c r="E13" s="87" t="s">
        <v>17</v>
      </c>
      <c r="F13" s="62" t="s">
        <v>571</v>
      </c>
      <c r="G13" s="105">
        <v>44665</v>
      </c>
      <c r="H13" s="73">
        <v>44673</v>
      </c>
      <c r="I13" s="73">
        <v>44694</v>
      </c>
      <c r="J13" s="74">
        <v>44700</v>
      </c>
      <c r="K13" s="88">
        <v>3</v>
      </c>
    </row>
    <row r="14" spans="1:16" ht="72.5" hidden="1" x14ac:dyDescent="0.35">
      <c r="A14" s="83" t="s">
        <v>55</v>
      </c>
      <c r="B14" s="62"/>
      <c r="C14" s="112" t="s">
        <v>217</v>
      </c>
      <c r="D14" s="62" t="s">
        <v>20</v>
      </c>
      <c r="E14" s="87" t="s">
        <v>370</v>
      </c>
      <c r="F14" s="62" t="s">
        <v>371</v>
      </c>
      <c r="G14" s="105">
        <v>44665</v>
      </c>
      <c r="H14" s="73">
        <v>44673</v>
      </c>
      <c r="I14" s="73">
        <v>44694</v>
      </c>
      <c r="J14" s="74">
        <v>44700</v>
      </c>
      <c r="K14" s="88">
        <v>3</v>
      </c>
    </row>
    <row r="15" spans="1:16" ht="108.65" hidden="1" customHeight="1" x14ac:dyDescent="0.35">
      <c r="A15" s="83" t="s">
        <v>38</v>
      </c>
      <c r="B15" s="62"/>
      <c r="C15" s="112" t="s">
        <v>572</v>
      </c>
      <c r="D15" s="62" t="s">
        <v>65</v>
      </c>
      <c r="E15" s="87" t="s">
        <v>573</v>
      </c>
      <c r="F15" s="118" t="s">
        <v>574</v>
      </c>
      <c r="G15" s="105">
        <v>44672</v>
      </c>
      <c r="H15" s="73">
        <v>44680</v>
      </c>
      <c r="I15" s="73">
        <v>44701</v>
      </c>
      <c r="J15" s="74">
        <v>44707</v>
      </c>
      <c r="K15" s="88">
        <v>5</v>
      </c>
    </row>
    <row r="16" spans="1:16" ht="72.5" hidden="1" x14ac:dyDescent="0.35">
      <c r="A16" s="83" t="s">
        <v>55</v>
      </c>
      <c r="B16" s="62"/>
      <c r="C16" s="112" t="s">
        <v>228</v>
      </c>
      <c r="D16" s="62" t="s">
        <v>20</v>
      </c>
      <c r="E16" s="87" t="s">
        <v>370</v>
      </c>
      <c r="F16" s="62" t="s">
        <v>372</v>
      </c>
      <c r="G16" s="73">
        <v>44680</v>
      </c>
      <c r="H16" s="73">
        <v>44687</v>
      </c>
      <c r="I16" s="73">
        <v>44708</v>
      </c>
      <c r="J16" s="74">
        <v>44714</v>
      </c>
      <c r="K16" s="88">
        <v>3</v>
      </c>
    </row>
    <row r="17" spans="1:12" ht="177.75" hidden="1" customHeight="1" x14ac:dyDescent="0.35">
      <c r="A17" s="83" t="s">
        <v>14</v>
      </c>
      <c r="B17" s="62"/>
      <c r="C17" s="16" t="s">
        <v>19</v>
      </c>
      <c r="D17" s="62" t="s">
        <v>20</v>
      </c>
      <c r="E17" s="122" t="s">
        <v>516</v>
      </c>
      <c r="F17" s="62" t="s">
        <v>575</v>
      </c>
      <c r="G17" s="73">
        <v>44687</v>
      </c>
      <c r="H17" s="73">
        <v>44694</v>
      </c>
      <c r="I17" s="73">
        <v>44715</v>
      </c>
      <c r="J17" s="74">
        <v>44721</v>
      </c>
      <c r="K17" s="88">
        <v>4</v>
      </c>
    </row>
    <row r="18" spans="1:12" ht="181.5" hidden="1" customHeight="1" x14ac:dyDescent="0.35">
      <c r="A18" s="113" t="s">
        <v>23</v>
      </c>
      <c r="B18" s="115"/>
      <c r="C18" s="112" t="s">
        <v>83</v>
      </c>
      <c r="D18" s="114" t="s">
        <v>16</v>
      </c>
      <c r="E18" s="114" t="s">
        <v>576</v>
      </c>
      <c r="F18" s="114" t="s">
        <v>577</v>
      </c>
      <c r="G18" s="73">
        <v>44687</v>
      </c>
      <c r="H18" s="73">
        <v>44694</v>
      </c>
      <c r="I18" s="73">
        <v>44715</v>
      </c>
      <c r="J18" s="74">
        <v>44721</v>
      </c>
      <c r="K18" s="88">
        <v>4</v>
      </c>
      <c r="L18" t="s">
        <v>578</v>
      </c>
    </row>
    <row r="19" spans="1:12" ht="181.5" hidden="1" customHeight="1" x14ac:dyDescent="0.35">
      <c r="A19" s="83" t="s">
        <v>38</v>
      </c>
      <c r="B19" s="115"/>
      <c r="C19" s="112" t="s">
        <v>456</v>
      </c>
      <c r="D19" s="117" t="s">
        <v>114</v>
      </c>
      <c r="E19" s="62" t="s">
        <v>579</v>
      </c>
      <c r="F19" s="62" t="s">
        <v>580</v>
      </c>
      <c r="G19" s="73">
        <v>44701</v>
      </c>
      <c r="H19" s="73">
        <v>44701</v>
      </c>
      <c r="I19" s="73">
        <v>44722</v>
      </c>
      <c r="J19" s="74">
        <v>44728</v>
      </c>
      <c r="K19" s="88"/>
    </row>
    <row r="20" spans="1:12" ht="181.5" hidden="1" customHeight="1" x14ac:dyDescent="0.35">
      <c r="A20" s="83" t="s">
        <v>23</v>
      </c>
      <c r="B20" s="62"/>
      <c r="C20" s="16" t="s">
        <v>61</v>
      </c>
      <c r="D20" s="62" t="s">
        <v>16</v>
      </c>
      <c r="E20" s="87" t="s">
        <v>581</v>
      </c>
      <c r="F20" s="62" t="s">
        <v>582</v>
      </c>
      <c r="G20" s="73">
        <v>44694</v>
      </c>
      <c r="H20" s="73">
        <v>44708</v>
      </c>
      <c r="I20" s="73">
        <v>44729</v>
      </c>
      <c r="J20" s="74">
        <v>44735</v>
      </c>
      <c r="K20" s="88">
        <v>4</v>
      </c>
      <c r="L20" t="s">
        <v>583</v>
      </c>
    </row>
    <row r="21" spans="1:12" ht="181.5" hidden="1" customHeight="1" x14ac:dyDescent="0.35">
      <c r="A21" s="83" t="s">
        <v>14</v>
      </c>
      <c r="B21" s="62"/>
      <c r="C21" s="16" t="s">
        <v>464</v>
      </c>
      <c r="D21" s="62" t="s">
        <v>16</v>
      </c>
      <c r="E21" s="87" t="s">
        <v>465</v>
      </c>
      <c r="F21" s="62" t="s">
        <v>584</v>
      </c>
      <c r="G21" s="123">
        <v>44736</v>
      </c>
      <c r="H21" s="123">
        <v>44750</v>
      </c>
      <c r="I21" s="123">
        <v>44771</v>
      </c>
      <c r="J21" s="124">
        <v>44777</v>
      </c>
      <c r="K21" s="88">
        <v>6</v>
      </c>
      <c r="L21" t="s">
        <v>585</v>
      </c>
    </row>
    <row r="22" spans="1:12" ht="181.5" hidden="1" customHeight="1" x14ac:dyDescent="0.35">
      <c r="A22" s="83" t="s">
        <v>55</v>
      </c>
      <c r="B22" s="62"/>
      <c r="C22" s="112" t="s">
        <v>546</v>
      </c>
      <c r="D22" s="62" t="s">
        <v>20</v>
      </c>
      <c r="E22" s="87" t="s">
        <v>17</v>
      </c>
      <c r="F22" s="62" t="s">
        <v>586</v>
      </c>
      <c r="G22" s="73">
        <v>44715</v>
      </c>
      <c r="H22" s="73">
        <v>44722</v>
      </c>
      <c r="I22" s="105">
        <v>44741</v>
      </c>
      <c r="J22" s="74">
        <v>44749</v>
      </c>
      <c r="K22" s="88">
        <v>3</v>
      </c>
    </row>
    <row r="23" spans="1:12" ht="181.5" hidden="1" customHeight="1" x14ac:dyDescent="0.35">
      <c r="A23" s="83" t="s">
        <v>55</v>
      </c>
      <c r="B23" s="62"/>
      <c r="C23" s="112" t="s">
        <v>388</v>
      </c>
      <c r="D23" s="87" t="s">
        <v>16</v>
      </c>
      <c r="E23" s="87" t="s">
        <v>370</v>
      </c>
      <c r="F23" s="62" t="s">
        <v>587</v>
      </c>
      <c r="G23" s="73">
        <v>44722</v>
      </c>
      <c r="H23" s="73">
        <v>44729</v>
      </c>
      <c r="I23" s="73">
        <v>44750</v>
      </c>
      <c r="J23" s="74">
        <v>44756</v>
      </c>
      <c r="K23" s="88">
        <v>3</v>
      </c>
    </row>
    <row r="24" spans="1:12" ht="181.5" hidden="1" customHeight="1" x14ac:dyDescent="0.35">
      <c r="A24" s="83" t="s">
        <v>194</v>
      </c>
      <c r="B24" s="89"/>
      <c r="C24" s="16" t="s">
        <v>407</v>
      </c>
      <c r="D24" s="62" t="s">
        <v>16</v>
      </c>
      <c r="E24" s="87" t="s">
        <v>569</v>
      </c>
      <c r="F24" s="62" t="s">
        <v>588</v>
      </c>
      <c r="G24" s="73">
        <v>44729</v>
      </c>
      <c r="H24" s="73">
        <v>44736</v>
      </c>
      <c r="I24" s="73">
        <v>44757</v>
      </c>
      <c r="J24" s="74">
        <v>44763</v>
      </c>
      <c r="K24" s="88">
        <v>6</v>
      </c>
    </row>
    <row r="25" spans="1:12" ht="181.5" hidden="1" customHeight="1" x14ac:dyDescent="0.35">
      <c r="A25" s="83" t="s">
        <v>589</v>
      </c>
      <c r="B25" s="62"/>
      <c r="C25" s="16" t="s">
        <v>590</v>
      </c>
      <c r="D25" s="62" t="s">
        <v>20</v>
      </c>
      <c r="E25" s="87" t="s">
        <v>17</v>
      </c>
      <c r="F25" s="62" t="s">
        <v>239</v>
      </c>
      <c r="G25" s="73">
        <v>44729</v>
      </c>
      <c r="H25" s="73">
        <v>44736</v>
      </c>
      <c r="I25" s="73">
        <v>44757</v>
      </c>
      <c r="J25" s="74">
        <v>44763</v>
      </c>
      <c r="K25" s="88">
        <v>5</v>
      </c>
    </row>
    <row r="26" spans="1:12" ht="181.5" hidden="1" customHeight="1" x14ac:dyDescent="0.35">
      <c r="A26" s="62" t="s">
        <v>250</v>
      </c>
      <c r="B26" s="62">
        <v>3168</v>
      </c>
      <c r="C26" s="16" t="s">
        <v>410</v>
      </c>
      <c r="D26" s="62" t="s">
        <v>16</v>
      </c>
      <c r="E26" s="87" t="s">
        <v>411</v>
      </c>
      <c r="F26" s="62" t="s">
        <v>412</v>
      </c>
      <c r="G26" s="73">
        <v>44736</v>
      </c>
      <c r="H26" s="73">
        <v>44743</v>
      </c>
      <c r="I26" s="73">
        <v>44764</v>
      </c>
      <c r="J26" s="74">
        <v>44770</v>
      </c>
      <c r="K26" s="88">
        <v>25</v>
      </c>
    </row>
    <row r="27" spans="1:12" ht="181.5" hidden="1" customHeight="1" x14ac:dyDescent="0.35">
      <c r="A27" s="62" t="s">
        <v>250</v>
      </c>
      <c r="B27" s="62">
        <v>3167</v>
      </c>
      <c r="C27" s="16" t="s">
        <v>123</v>
      </c>
      <c r="D27" s="62" t="s">
        <v>16</v>
      </c>
      <c r="E27" s="87" t="s">
        <v>408</v>
      </c>
      <c r="F27" s="62" t="s">
        <v>409</v>
      </c>
      <c r="G27" s="73">
        <v>44736</v>
      </c>
      <c r="H27" s="73">
        <v>44743</v>
      </c>
      <c r="I27" s="73">
        <v>44764</v>
      </c>
      <c r="J27" s="74">
        <v>44770</v>
      </c>
      <c r="K27" s="88">
        <v>25</v>
      </c>
    </row>
    <row r="28" spans="1:12" ht="181.5" hidden="1" customHeight="1" x14ac:dyDescent="0.35">
      <c r="A28" s="83" t="s">
        <v>23</v>
      </c>
      <c r="B28" s="62"/>
      <c r="C28" s="16" t="s">
        <v>81</v>
      </c>
      <c r="D28" s="62" t="s">
        <v>16</v>
      </c>
      <c r="E28" s="87" t="s">
        <v>467</v>
      </c>
      <c r="F28" s="62" t="s">
        <v>591</v>
      </c>
      <c r="G28" s="73">
        <v>44736</v>
      </c>
      <c r="H28" s="73">
        <v>44742</v>
      </c>
      <c r="I28" s="73">
        <v>44764</v>
      </c>
      <c r="J28" s="74">
        <v>44769</v>
      </c>
      <c r="K28" s="88">
        <v>4</v>
      </c>
      <c r="L28" t="s">
        <v>592</v>
      </c>
    </row>
    <row r="29" spans="1:12" ht="181.5" hidden="1" customHeight="1" x14ac:dyDescent="0.35">
      <c r="A29" s="83" t="s">
        <v>38</v>
      </c>
      <c r="B29" s="115"/>
      <c r="C29" s="112" t="s">
        <v>593</v>
      </c>
      <c r="D29" s="114" t="s">
        <v>40</v>
      </c>
      <c r="E29" s="114" t="s">
        <v>594</v>
      </c>
      <c r="F29" s="114" t="s">
        <v>595</v>
      </c>
      <c r="G29" s="73">
        <v>44750</v>
      </c>
      <c r="H29" s="73">
        <v>44757</v>
      </c>
      <c r="I29" s="73">
        <v>44778</v>
      </c>
      <c r="J29" s="74">
        <v>44784</v>
      </c>
      <c r="K29" s="88"/>
    </row>
    <row r="30" spans="1:12" ht="234.75" hidden="1" customHeight="1" x14ac:dyDescent="0.35">
      <c r="A30" s="113" t="s">
        <v>55</v>
      </c>
      <c r="B30" s="62"/>
      <c r="C30" s="112" t="s">
        <v>549</v>
      </c>
      <c r="D30" s="62" t="s">
        <v>368</v>
      </c>
      <c r="E30" s="87" t="s">
        <v>17</v>
      </c>
      <c r="F30" s="62" t="s">
        <v>596</v>
      </c>
      <c r="G30" s="73">
        <v>44757</v>
      </c>
      <c r="H30" s="73">
        <v>44764</v>
      </c>
      <c r="I30" s="73">
        <v>44785</v>
      </c>
      <c r="J30" s="74">
        <v>44791</v>
      </c>
      <c r="K30" s="88">
        <v>3</v>
      </c>
    </row>
    <row r="31" spans="1:12" ht="181.5" hidden="1" customHeight="1" x14ac:dyDescent="0.35">
      <c r="A31" s="83" t="s">
        <v>31</v>
      </c>
      <c r="B31" s="62"/>
      <c r="C31" s="16" t="s">
        <v>477</v>
      </c>
      <c r="D31" s="62" t="s">
        <v>392</v>
      </c>
      <c r="E31" s="87" t="s">
        <v>17</v>
      </c>
      <c r="F31" s="62" t="s">
        <v>597</v>
      </c>
      <c r="G31" s="73">
        <v>44764</v>
      </c>
      <c r="H31" s="73">
        <v>44771</v>
      </c>
      <c r="I31" s="73">
        <v>44792</v>
      </c>
      <c r="J31" s="74">
        <v>44798</v>
      </c>
      <c r="K31" s="88">
        <v>10</v>
      </c>
    </row>
    <row r="32" spans="1:12" ht="181.5" hidden="1" customHeight="1" x14ac:dyDescent="0.35">
      <c r="A32" s="83" t="s">
        <v>38</v>
      </c>
      <c r="B32" s="62"/>
      <c r="C32" s="16" t="s">
        <v>477</v>
      </c>
      <c r="D32" s="62" t="s">
        <v>395</v>
      </c>
      <c r="E32" s="87" t="s">
        <v>17</v>
      </c>
      <c r="F32" s="62" t="s">
        <v>597</v>
      </c>
      <c r="G32" s="73">
        <v>44764</v>
      </c>
      <c r="H32" s="73">
        <v>44771</v>
      </c>
      <c r="I32" s="73">
        <v>44792</v>
      </c>
      <c r="J32" s="74">
        <v>44798</v>
      </c>
      <c r="K32" s="88">
        <v>10</v>
      </c>
    </row>
    <row r="33" spans="1:14" ht="181.5" hidden="1" customHeight="1" x14ac:dyDescent="0.35">
      <c r="A33" s="83" t="s">
        <v>48</v>
      </c>
      <c r="B33" s="62"/>
      <c r="C33" s="16" t="s">
        <v>477</v>
      </c>
      <c r="D33" s="62" t="s">
        <v>394</v>
      </c>
      <c r="E33" s="87" t="s">
        <v>17</v>
      </c>
      <c r="F33" s="62" t="s">
        <v>597</v>
      </c>
      <c r="G33" s="73">
        <v>44764</v>
      </c>
      <c r="H33" s="73">
        <v>44771</v>
      </c>
      <c r="I33" s="73">
        <v>44792</v>
      </c>
      <c r="J33" s="74">
        <v>44798</v>
      </c>
      <c r="K33" s="88">
        <v>10</v>
      </c>
    </row>
    <row r="34" spans="1:14" ht="181.5" hidden="1" customHeight="1" x14ac:dyDescent="0.35">
      <c r="A34" s="83" t="s">
        <v>27</v>
      </c>
      <c r="B34" s="118"/>
      <c r="C34" s="44" t="s">
        <v>598</v>
      </c>
      <c r="D34" s="118" t="s">
        <v>16</v>
      </c>
      <c r="E34" s="120" t="s">
        <v>17</v>
      </c>
      <c r="F34" s="118" t="s">
        <v>599</v>
      </c>
      <c r="G34" s="73">
        <v>44764</v>
      </c>
      <c r="H34" s="73">
        <v>44771</v>
      </c>
      <c r="I34" s="73">
        <v>44792</v>
      </c>
      <c r="J34" s="74">
        <v>44798</v>
      </c>
      <c r="K34" s="88">
        <v>3</v>
      </c>
    </row>
    <row r="35" spans="1:14" ht="234.75" hidden="1" customHeight="1" x14ac:dyDescent="0.35">
      <c r="A35" s="119" t="s">
        <v>194</v>
      </c>
      <c r="B35" s="89"/>
      <c r="C35" s="16" t="s">
        <v>486</v>
      </c>
      <c r="D35" s="62" t="s">
        <v>600</v>
      </c>
      <c r="E35" s="87" t="s">
        <v>601</v>
      </c>
      <c r="F35" s="62" t="s">
        <v>602</v>
      </c>
      <c r="G35" s="73">
        <v>44771</v>
      </c>
      <c r="H35" s="73">
        <v>44778</v>
      </c>
      <c r="I35" s="73">
        <v>44799</v>
      </c>
      <c r="J35" s="74">
        <v>44805</v>
      </c>
      <c r="K35" s="88">
        <v>6</v>
      </c>
    </row>
    <row r="36" spans="1:14" ht="181.5" hidden="1" customHeight="1" x14ac:dyDescent="0.35">
      <c r="A36" s="83" t="s">
        <v>31</v>
      </c>
      <c r="B36" s="62"/>
      <c r="C36" s="112" t="s">
        <v>146</v>
      </c>
      <c r="D36" s="62" t="s">
        <v>20</v>
      </c>
      <c r="E36" s="87" t="s">
        <v>331</v>
      </c>
      <c r="F36" s="62" t="s">
        <v>603</v>
      </c>
      <c r="G36" s="73">
        <v>44778</v>
      </c>
      <c r="H36" s="73">
        <v>44785</v>
      </c>
      <c r="I36" s="73">
        <v>44806</v>
      </c>
      <c r="J36" s="74">
        <v>44811</v>
      </c>
      <c r="K36" s="88">
        <v>10</v>
      </c>
    </row>
    <row r="37" spans="1:14" ht="181.5" hidden="1" customHeight="1" x14ac:dyDescent="0.35">
      <c r="A37" s="83" t="s">
        <v>55</v>
      </c>
      <c r="B37" s="62"/>
      <c r="C37" s="112" t="s">
        <v>496</v>
      </c>
      <c r="D37" s="62" t="s">
        <v>20</v>
      </c>
      <c r="E37" s="87" t="s">
        <v>17</v>
      </c>
      <c r="F37" s="62" t="s">
        <v>375</v>
      </c>
      <c r="G37" s="73">
        <v>44778</v>
      </c>
      <c r="H37" s="73">
        <v>44785</v>
      </c>
      <c r="I37" s="73">
        <v>44806</v>
      </c>
      <c r="J37" s="74">
        <v>44812</v>
      </c>
      <c r="K37" s="88">
        <v>3</v>
      </c>
    </row>
    <row r="38" spans="1:14" ht="181.5" hidden="1" customHeight="1" x14ac:dyDescent="0.35">
      <c r="A38" s="83" t="s">
        <v>23</v>
      </c>
      <c r="B38" s="62"/>
      <c r="C38" s="112" t="s">
        <v>422</v>
      </c>
      <c r="D38" s="62" t="s">
        <v>124</v>
      </c>
      <c r="E38" s="87" t="s">
        <v>467</v>
      </c>
      <c r="F38" s="62" t="s">
        <v>604</v>
      </c>
      <c r="G38" s="73">
        <v>44785</v>
      </c>
      <c r="H38" s="73">
        <v>44792</v>
      </c>
      <c r="I38" s="73">
        <v>44813</v>
      </c>
      <c r="J38" s="74">
        <v>44819</v>
      </c>
      <c r="K38" s="88">
        <v>4</v>
      </c>
      <c r="L38" t="s">
        <v>605</v>
      </c>
    </row>
    <row r="39" spans="1:14" ht="181.5" hidden="1" customHeight="1" x14ac:dyDescent="0.35">
      <c r="A39" s="83" t="s">
        <v>194</v>
      </c>
      <c r="B39" s="62"/>
      <c r="C39" s="112" t="s">
        <v>503</v>
      </c>
      <c r="D39" s="62" t="s">
        <v>16</v>
      </c>
      <c r="E39" s="87" t="s">
        <v>606</v>
      </c>
      <c r="F39" s="62" t="s">
        <v>607</v>
      </c>
      <c r="G39" s="73">
        <v>44785</v>
      </c>
      <c r="H39" s="73">
        <v>44792</v>
      </c>
      <c r="I39" s="73">
        <v>44813</v>
      </c>
      <c r="J39" s="74">
        <v>44819</v>
      </c>
      <c r="K39" s="88">
        <v>6</v>
      </c>
    </row>
    <row r="40" spans="1:14" ht="181.5" hidden="1" customHeight="1" x14ac:dyDescent="0.35">
      <c r="A40" s="83" t="s">
        <v>55</v>
      </c>
      <c r="B40" s="62"/>
      <c r="C40" s="112" t="s">
        <v>151</v>
      </c>
      <c r="D40" s="62" t="s">
        <v>16</v>
      </c>
      <c r="E40" s="87" t="s">
        <v>370</v>
      </c>
      <c r="F40" s="62" t="s">
        <v>608</v>
      </c>
      <c r="G40" s="73">
        <v>44792</v>
      </c>
      <c r="H40" s="73">
        <v>44799</v>
      </c>
      <c r="I40" s="73">
        <v>44820</v>
      </c>
      <c r="J40" s="74">
        <v>44826</v>
      </c>
      <c r="K40" s="88">
        <v>3</v>
      </c>
    </row>
    <row r="41" spans="1:14" ht="181.5" hidden="1" customHeight="1" x14ac:dyDescent="0.35">
      <c r="A41" s="83" t="s">
        <v>23</v>
      </c>
      <c r="B41" s="62"/>
      <c r="C41" s="112" t="s">
        <v>609</v>
      </c>
      <c r="D41" s="62" t="s">
        <v>16</v>
      </c>
      <c r="E41" s="87" t="s">
        <v>610</v>
      </c>
      <c r="F41" s="62" t="s">
        <v>611</v>
      </c>
      <c r="G41" s="73">
        <v>44792</v>
      </c>
      <c r="H41" s="73">
        <v>44799</v>
      </c>
      <c r="I41" s="73">
        <v>44820</v>
      </c>
      <c r="J41" s="74">
        <v>44827</v>
      </c>
      <c r="K41" s="88">
        <v>4</v>
      </c>
      <c r="L41" t="s">
        <v>612</v>
      </c>
    </row>
    <row r="42" spans="1:14" ht="181.5" customHeight="1" x14ac:dyDescent="0.35">
      <c r="A42" s="83" t="s">
        <v>390</v>
      </c>
      <c r="B42" s="62"/>
      <c r="C42" s="16" t="s">
        <v>236</v>
      </c>
      <c r="D42" s="62" t="s">
        <v>16</v>
      </c>
      <c r="E42" s="87" t="s">
        <v>86</v>
      </c>
      <c r="F42" s="62" t="s">
        <v>613</v>
      </c>
      <c r="G42" s="73">
        <v>44799</v>
      </c>
      <c r="H42" s="73">
        <v>44806</v>
      </c>
      <c r="I42" s="73">
        <v>44827</v>
      </c>
      <c r="J42" s="74">
        <v>44834</v>
      </c>
      <c r="K42" s="88"/>
    </row>
    <row r="43" spans="1:14" ht="181.5" hidden="1" customHeight="1" x14ac:dyDescent="0.35">
      <c r="A43" s="83" t="s">
        <v>23</v>
      </c>
      <c r="B43" s="62"/>
      <c r="C43" s="112" t="s">
        <v>614</v>
      </c>
      <c r="D43" s="62" t="s">
        <v>16</v>
      </c>
      <c r="E43" s="87" t="s">
        <v>615</v>
      </c>
      <c r="F43" s="62" t="s">
        <v>616</v>
      </c>
      <c r="G43" s="73">
        <v>44806</v>
      </c>
      <c r="H43" s="73">
        <v>44813</v>
      </c>
      <c r="I43" s="73">
        <v>44834</v>
      </c>
      <c r="J43" s="74">
        <v>44840</v>
      </c>
      <c r="K43" s="88">
        <v>4</v>
      </c>
      <c r="L43" t="s">
        <v>617</v>
      </c>
      <c r="N43" s="106"/>
    </row>
    <row r="44" spans="1:14" ht="181.5" hidden="1" customHeight="1" x14ac:dyDescent="0.35">
      <c r="A44" s="83"/>
      <c r="B44" s="62"/>
      <c r="C44" s="16" t="s">
        <v>19</v>
      </c>
      <c r="D44" s="62" t="s">
        <v>20</v>
      </c>
      <c r="E44" s="122" t="s">
        <v>516</v>
      </c>
      <c r="F44" s="62" t="s">
        <v>575</v>
      </c>
      <c r="G44" s="73">
        <v>44813</v>
      </c>
      <c r="H44" s="73">
        <v>44820</v>
      </c>
      <c r="I44" s="73">
        <v>44841</v>
      </c>
      <c r="J44" s="74">
        <v>44847</v>
      </c>
      <c r="K44" s="88">
        <v>4</v>
      </c>
    </row>
    <row r="45" spans="1:14" ht="82.5" hidden="1" customHeight="1" x14ac:dyDescent="0.35">
      <c r="A45" s="83" t="s">
        <v>38</v>
      </c>
      <c r="B45" s="62"/>
      <c r="C45" s="16" t="s">
        <v>512</v>
      </c>
      <c r="D45" s="62" t="s">
        <v>114</v>
      </c>
      <c r="E45" s="62" t="s">
        <v>579</v>
      </c>
      <c r="F45" s="62" t="s">
        <v>618</v>
      </c>
      <c r="G45" s="73">
        <v>44820</v>
      </c>
      <c r="H45" s="73">
        <v>44827</v>
      </c>
      <c r="I45" s="73">
        <v>44848</v>
      </c>
      <c r="J45" s="74">
        <v>44854</v>
      </c>
      <c r="K45" s="88"/>
    </row>
    <row r="46" spans="1:14" ht="43.5" hidden="1" x14ac:dyDescent="0.35">
      <c r="A46" s="83" t="s">
        <v>38</v>
      </c>
      <c r="B46" s="62"/>
      <c r="C46" s="16" t="s">
        <v>619</v>
      </c>
      <c r="D46" s="62" t="s">
        <v>40</v>
      </c>
      <c r="E46" s="87" t="s">
        <v>620</v>
      </c>
      <c r="F46" s="62" t="s">
        <v>621</v>
      </c>
      <c r="G46" s="73">
        <v>44820</v>
      </c>
      <c r="H46" s="73">
        <v>44827</v>
      </c>
      <c r="I46" s="73">
        <v>44848</v>
      </c>
      <c r="J46" s="74">
        <v>44854</v>
      </c>
      <c r="K46" s="88"/>
    </row>
    <row r="47" spans="1:14" ht="174" hidden="1" x14ac:dyDescent="0.35">
      <c r="A47" s="83" t="s">
        <v>55</v>
      </c>
      <c r="B47" s="89"/>
      <c r="C47" s="112" t="s">
        <v>515</v>
      </c>
      <c r="D47" s="62" t="s">
        <v>368</v>
      </c>
      <c r="E47" s="87" t="s">
        <v>17</v>
      </c>
      <c r="F47" s="94" t="s">
        <v>622</v>
      </c>
      <c r="G47" s="73">
        <v>44841</v>
      </c>
      <c r="H47" s="73">
        <v>44848</v>
      </c>
      <c r="I47" s="73">
        <v>44869</v>
      </c>
      <c r="J47" s="74">
        <v>44875</v>
      </c>
      <c r="K47" s="88">
        <v>3</v>
      </c>
    </row>
    <row r="48" spans="1:14" ht="89.65" hidden="1" customHeight="1" x14ac:dyDescent="0.35">
      <c r="A48" s="83" t="s">
        <v>38</v>
      </c>
      <c r="B48" s="62"/>
      <c r="C48" s="112" t="s">
        <v>623</v>
      </c>
      <c r="D48" s="62" t="s">
        <v>624</v>
      </c>
      <c r="E48" s="87" t="s">
        <v>625</v>
      </c>
      <c r="F48" s="121" t="s">
        <v>626</v>
      </c>
      <c r="G48" s="73">
        <v>44848</v>
      </c>
      <c r="H48" s="73">
        <v>44855</v>
      </c>
      <c r="I48" s="73">
        <v>44876</v>
      </c>
      <c r="J48" s="74">
        <v>44882</v>
      </c>
      <c r="K48" s="88"/>
    </row>
    <row r="49" spans="1:11" ht="61.4" hidden="1" customHeight="1" x14ac:dyDescent="0.35">
      <c r="A49" s="83" t="s">
        <v>31</v>
      </c>
      <c r="B49" s="62"/>
      <c r="C49" s="112" t="s">
        <v>627</v>
      </c>
      <c r="D49" s="62" t="s">
        <v>20</v>
      </c>
      <c r="E49" s="87" t="s">
        <v>17</v>
      </c>
      <c r="F49" s="62" t="s">
        <v>259</v>
      </c>
      <c r="G49" s="73">
        <v>44855</v>
      </c>
      <c r="H49" s="73">
        <v>44862</v>
      </c>
      <c r="I49" s="73">
        <v>44883</v>
      </c>
      <c r="J49" s="74">
        <v>44888</v>
      </c>
      <c r="K49" s="88">
        <v>5</v>
      </c>
    </row>
    <row r="50" spans="1:11" ht="72.5" hidden="1" x14ac:dyDescent="0.35">
      <c r="A50" s="83" t="s">
        <v>55</v>
      </c>
      <c r="B50" s="62"/>
      <c r="C50" s="112" t="s">
        <v>217</v>
      </c>
      <c r="D50" s="62" t="s">
        <v>20</v>
      </c>
      <c r="E50" s="87" t="s">
        <v>370</v>
      </c>
      <c r="F50" s="62" t="s">
        <v>371</v>
      </c>
      <c r="G50" s="73">
        <v>44855</v>
      </c>
      <c r="H50" s="73">
        <v>44862</v>
      </c>
      <c r="I50" s="73">
        <v>44883</v>
      </c>
      <c r="J50" s="74">
        <v>44889</v>
      </c>
      <c r="K50" s="88">
        <v>3</v>
      </c>
    </row>
    <row r="51" spans="1:11" ht="132.65" hidden="1" customHeight="1" x14ac:dyDescent="0.35">
      <c r="A51" s="83" t="s">
        <v>48</v>
      </c>
      <c r="B51" s="62"/>
      <c r="C51" s="16" t="s">
        <v>264</v>
      </c>
      <c r="D51" s="62" t="s">
        <v>265</v>
      </c>
      <c r="E51" s="87" t="s">
        <v>120</v>
      </c>
      <c r="F51" s="62" t="s">
        <v>628</v>
      </c>
      <c r="G51" s="73">
        <v>44862</v>
      </c>
      <c r="H51" s="73">
        <v>44869</v>
      </c>
      <c r="I51" s="73">
        <v>44890</v>
      </c>
      <c r="J51" s="74">
        <v>44896</v>
      </c>
      <c r="K51" s="88">
        <v>4</v>
      </c>
    </row>
    <row r="52" spans="1:11" ht="101.5" hidden="1" x14ac:dyDescent="0.35">
      <c r="A52" s="83" t="s">
        <v>55</v>
      </c>
      <c r="B52" s="62"/>
      <c r="C52" s="112" t="s">
        <v>525</v>
      </c>
      <c r="D52" s="62" t="s">
        <v>20</v>
      </c>
      <c r="E52" s="87" t="s">
        <v>17</v>
      </c>
      <c r="F52" s="62" t="s">
        <v>380</v>
      </c>
      <c r="G52" s="105">
        <v>44875</v>
      </c>
      <c r="H52" s="73">
        <v>44883</v>
      </c>
      <c r="I52" s="73">
        <v>44904</v>
      </c>
      <c r="J52" s="74">
        <v>44910</v>
      </c>
      <c r="K52" s="88">
        <v>3</v>
      </c>
    </row>
    <row r="53" spans="1:11" ht="72.5" hidden="1" x14ac:dyDescent="0.35">
      <c r="A53" s="83" t="s">
        <v>55</v>
      </c>
      <c r="B53" s="62"/>
      <c r="C53" s="112" t="s">
        <v>274</v>
      </c>
      <c r="D53" s="62" t="s">
        <v>20</v>
      </c>
      <c r="E53" s="87" t="s">
        <v>370</v>
      </c>
      <c r="F53" s="62" t="s">
        <v>377</v>
      </c>
      <c r="G53" s="73">
        <v>44904</v>
      </c>
      <c r="H53" s="73">
        <v>44911</v>
      </c>
      <c r="I53" s="73">
        <v>44932</v>
      </c>
      <c r="J53" s="74">
        <v>44938</v>
      </c>
      <c r="K53" s="88">
        <v>3</v>
      </c>
    </row>
    <row r="54" spans="1:11" ht="124.5" hidden="1" customHeight="1" x14ac:dyDescent="0.35">
      <c r="A54" s="83" t="s">
        <v>31</v>
      </c>
      <c r="B54" s="62"/>
      <c r="C54" s="112" t="s">
        <v>419</v>
      </c>
      <c r="D54" s="62" t="s">
        <v>20</v>
      </c>
      <c r="E54" s="87" t="s">
        <v>341</v>
      </c>
      <c r="F54" s="62" t="s">
        <v>342</v>
      </c>
      <c r="G54" s="73">
        <v>44904</v>
      </c>
      <c r="H54" s="73">
        <v>44911</v>
      </c>
      <c r="I54" s="73">
        <v>44932</v>
      </c>
      <c r="J54" s="74">
        <v>44938</v>
      </c>
      <c r="K54" s="88">
        <v>10</v>
      </c>
    </row>
    <row r="55" spans="1:11" ht="87" hidden="1" x14ac:dyDescent="0.35">
      <c r="A55" s="83" t="s">
        <v>194</v>
      </c>
      <c r="B55" s="62"/>
      <c r="C55" s="16" t="s">
        <v>420</v>
      </c>
      <c r="D55" s="62" t="s">
        <v>16</v>
      </c>
      <c r="E55" s="87" t="s">
        <v>569</v>
      </c>
      <c r="F55" s="62" t="s">
        <v>629</v>
      </c>
      <c r="G55" s="73">
        <v>44932</v>
      </c>
      <c r="H55" s="73">
        <v>44939</v>
      </c>
      <c r="I55" s="73">
        <v>44960</v>
      </c>
      <c r="J55" s="74">
        <v>44966</v>
      </c>
      <c r="K55" s="88">
        <v>8</v>
      </c>
    </row>
    <row r="56" spans="1:11" ht="174" hidden="1" x14ac:dyDescent="0.35">
      <c r="A56" s="83" t="s">
        <v>55</v>
      </c>
      <c r="B56" s="62"/>
      <c r="C56" s="112" t="s">
        <v>528</v>
      </c>
      <c r="D56" s="62" t="s">
        <v>368</v>
      </c>
      <c r="E56" s="87" t="s">
        <v>17</v>
      </c>
      <c r="F56" s="62" t="s">
        <v>630</v>
      </c>
      <c r="G56" s="73">
        <v>44939</v>
      </c>
      <c r="H56" s="73">
        <v>44946</v>
      </c>
      <c r="I56" s="73">
        <v>44967</v>
      </c>
      <c r="J56" s="74">
        <v>44973</v>
      </c>
      <c r="K56" s="88">
        <v>3</v>
      </c>
    </row>
    <row r="57" spans="1:11" ht="130.5" hidden="1" x14ac:dyDescent="0.35">
      <c r="A57" s="83" t="s">
        <v>55</v>
      </c>
      <c r="B57" s="62"/>
      <c r="C57" s="112" t="s">
        <v>287</v>
      </c>
      <c r="D57" s="62" t="s">
        <v>368</v>
      </c>
      <c r="E57" s="87" t="s">
        <v>370</v>
      </c>
      <c r="F57" s="62" t="s">
        <v>631</v>
      </c>
      <c r="G57" s="73">
        <v>44953</v>
      </c>
      <c r="H57" s="73">
        <v>44960</v>
      </c>
      <c r="I57" s="73">
        <v>44981</v>
      </c>
      <c r="J57" s="74">
        <v>44987</v>
      </c>
      <c r="K57" s="88">
        <v>3</v>
      </c>
    </row>
    <row r="58" spans="1:11" ht="43.5" hidden="1" x14ac:dyDescent="0.35">
      <c r="A58" s="83" t="s">
        <v>27</v>
      </c>
      <c r="B58" s="62"/>
      <c r="C58" s="112" t="s">
        <v>530</v>
      </c>
      <c r="D58" s="62" t="s">
        <v>16</v>
      </c>
      <c r="E58" s="87" t="s">
        <v>17</v>
      </c>
      <c r="F58" s="62" t="s">
        <v>632</v>
      </c>
      <c r="G58" s="73">
        <v>44960</v>
      </c>
      <c r="H58" s="73">
        <v>44967</v>
      </c>
      <c r="I58" s="73">
        <v>44988</v>
      </c>
      <c r="J58" s="74">
        <v>44994</v>
      </c>
      <c r="K58" s="88">
        <v>25</v>
      </c>
    </row>
    <row r="59" spans="1:11" ht="72.5" hidden="1" x14ac:dyDescent="0.35">
      <c r="A59" s="83" t="s">
        <v>55</v>
      </c>
      <c r="B59" s="62"/>
      <c r="C59" s="112" t="s">
        <v>421</v>
      </c>
      <c r="D59" s="62" t="s">
        <v>124</v>
      </c>
      <c r="E59" s="87" t="s">
        <v>17</v>
      </c>
      <c r="F59" s="62" t="s">
        <v>633</v>
      </c>
      <c r="G59" s="73">
        <v>44960</v>
      </c>
      <c r="H59" s="73">
        <v>44967</v>
      </c>
      <c r="I59" s="73">
        <v>44988</v>
      </c>
      <c r="J59" s="74">
        <v>44994</v>
      </c>
      <c r="K59" s="88">
        <v>25</v>
      </c>
    </row>
    <row r="60" spans="1:11" ht="43.5" hidden="1" x14ac:dyDescent="0.35">
      <c r="A60" s="83" t="s">
        <v>14</v>
      </c>
      <c r="B60" s="62"/>
      <c r="C60" s="112" t="s">
        <v>291</v>
      </c>
      <c r="D60" s="62" t="s">
        <v>16</v>
      </c>
      <c r="E60" s="87" t="s">
        <v>17</v>
      </c>
      <c r="F60" s="62" t="s">
        <v>634</v>
      </c>
      <c r="G60" s="73">
        <v>44960</v>
      </c>
      <c r="H60" s="73">
        <v>44967</v>
      </c>
      <c r="I60" s="73">
        <v>44988</v>
      </c>
      <c r="J60" s="74">
        <v>44994</v>
      </c>
      <c r="K60" s="88">
        <v>25</v>
      </c>
    </row>
    <row r="61" spans="1:11" ht="116" hidden="1" x14ac:dyDescent="0.35">
      <c r="A61" s="83" t="s">
        <v>194</v>
      </c>
      <c r="B61" s="62"/>
      <c r="C61" s="44" t="s">
        <v>425</v>
      </c>
      <c r="D61" s="62" t="s">
        <v>16</v>
      </c>
      <c r="E61" s="87" t="s">
        <v>635</v>
      </c>
      <c r="F61" s="62" t="s">
        <v>636</v>
      </c>
      <c r="G61" s="73">
        <v>44967</v>
      </c>
      <c r="H61" s="73">
        <v>44974</v>
      </c>
      <c r="I61" s="73">
        <v>44995</v>
      </c>
      <c r="J61" s="74">
        <v>45001</v>
      </c>
      <c r="K61" s="88">
        <v>6</v>
      </c>
    </row>
    <row r="62" spans="1:11" ht="72.5" hidden="1" x14ac:dyDescent="0.35">
      <c r="A62" s="83" t="s">
        <v>31</v>
      </c>
      <c r="B62" s="89"/>
      <c r="C62" s="16" t="s">
        <v>19</v>
      </c>
      <c r="D62" s="62" t="s">
        <v>20</v>
      </c>
      <c r="E62" s="122" t="s">
        <v>516</v>
      </c>
      <c r="F62" s="62" t="s">
        <v>575</v>
      </c>
      <c r="G62" s="73">
        <v>44974</v>
      </c>
      <c r="H62" s="73">
        <v>44981</v>
      </c>
      <c r="I62" s="73">
        <v>45002</v>
      </c>
      <c r="J62" s="74">
        <v>45008</v>
      </c>
      <c r="K62" s="88">
        <v>4</v>
      </c>
    </row>
    <row r="63" spans="1:11" x14ac:dyDescent="0.35">
      <c r="A63" s="83"/>
    </row>
  </sheetData>
  <autoFilter ref="A2:P62" xr:uid="{27C5977E-65D5-4C99-A306-893920C20A2F}">
    <filterColumn colId="2">
      <filters>
        <filter val="Seasonal Rosé Program"/>
      </filters>
    </filterColumn>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7B40650ECCF94FA61228E7AFD7B1AF" ma:contentTypeVersion="4" ma:contentTypeDescription="Create a new document." ma:contentTypeScope="" ma:versionID="93158d81eded0bc96da47c3b40c450ff">
  <xsd:schema xmlns:xsd="http://www.w3.org/2001/XMLSchema" xmlns:xs="http://www.w3.org/2001/XMLSchema" xmlns:p="http://schemas.microsoft.com/office/2006/metadata/properties" xmlns:ns2="a5d67f2f-1d74-4f48-b1b7-eea380256dc9" xmlns:ns3="1c921d4d-ee58-4dc2-ab82-efef1b990ee1" targetNamespace="http://schemas.microsoft.com/office/2006/metadata/properties" ma:root="true" ma:fieldsID="57cf32469ea11a94f6ba4bbe0b198a39" ns2:_="" ns3:_="">
    <xsd:import namespace="a5d67f2f-1d74-4f48-b1b7-eea380256dc9"/>
    <xsd:import namespace="1c921d4d-ee58-4dc2-ab82-efef1b990e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67f2f-1d74-4f48-b1b7-eea380256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921d4d-ee58-4dc2-ab82-efef1b990e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008E4C-562F-458C-8141-263F8A784E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0E340CF-48D9-4D0E-886D-49C4577192F3}">
  <ds:schemaRefs>
    <ds:schemaRef ds:uri="http://schemas.microsoft.com/sharepoint/v3/contenttype/forms"/>
  </ds:schemaRefs>
</ds:datastoreItem>
</file>

<file path=customXml/itemProps3.xml><?xml version="1.0" encoding="utf-8"?>
<ds:datastoreItem xmlns:ds="http://schemas.openxmlformats.org/officeDocument/2006/customXml" ds:itemID="{66431FB9-D838-4380-A699-F2B287BD6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67f2f-1d74-4f48-b1b7-eea380256dc9"/>
    <ds:schemaRef ds:uri="1c921d4d-ee58-4dc2-ab82-efef1b990e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LY call-New Dates</vt:lpstr>
      <vt:lpstr>2019-2020 Needs Grid</vt:lpstr>
      <vt:lpstr>2018-19 Needs Trade Grid</vt:lpstr>
      <vt:lpstr>Aditional Adhoc pre existing</vt:lpstr>
      <vt:lpstr>2020-21 Needs Grid</vt:lpstr>
      <vt:lpstr>2023-24 Needs Feb-July</vt:lpstr>
      <vt:lpstr>2023-24 Needs P2 (no BIB)</vt:lpstr>
      <vt:lpstr>2023-24 Needs Grid Old</vt:lpstr>
      <vt:lpstr>2022-23 Needs Grid</vt:lpstr>
      <vt:lpstr>2019-20 Final</vt:lpstr>
      <vt:lpstr>'LY call-New Dates'!Print_Area</vt:lpstr>
      <vt:lpstr>'2023-24 Needs Feb-July'!Print_Titles</vt:lpstr>
      <vt:lpstr>'2023-24 Needs Grid Old'!Print_Titles</vt:lpstr>
      <vt:lpstr>'2023-24 Needs P2 (no BIB)'!Print_Titles</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2023-04-11T14:39:07Z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0x010100F37B40650ECCF94FA61228E7AFD7B1AF</vt:lpwstr>
  </property>
</Properties>
</file>