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74.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xl/revisions/revisionLog9.xml" ContentType="application/vnd.openxmlformats-officedocument.spreadsheetml.revisionLog+xml"/>
  <Override PartName="/xl/revisions/revisionLog43.xml" ContentType="application/vnd.openxmlformats-officedocument.spreadsheetml.revisionLog+xml"/>
  <Override PartName="/xl/revisions/revisionLog37.xml" ContentType="application/vnd.openxmlformats-officedocument.spreadsheetml.revisionLog+xml"/>
  <Override PartName="/xl/revisions/revisionLog29.xml" ContentType="application/vnd.openxmlformats-officedocument.spreadsheetml.revisionLog+xml"/>
  <Override PartName="/xl/revisions/revisionLog51.xml" ContentType="application/vnd.openxmlformats-officedocument.spreadsheetml.revisionLog+xml"/>
  <Override PartName="/xl/revisions/revisionLog24.xml" ContentType="application/vnd.openxmlformats-officedocument.spreadsheetml.revisionLog+xml"/>
  <Override PartName="/xl/revisions/revisionLog4.xml" ContentType="application/vnd.openxmlformats-officedocument.spreadsheetml.revisionLog+xml"/>
  <Override PartName="/xl/revisions/revisionLog12.xml" ContentType="application/vnd.openxmlformats-officedocument.spreadsheetml.revisionLog+xml"/>
  <Override PartName="/xl/revisions/revisionLog46.xml" ContentType="application/vnd.openxmlformats-officedocument.spreadsheetml.revisionLog+xml"/>
  <Override PartName="/xl/revisions/revisionLog55.xml" ContentType="application/vnd.openxmlformats-officedocument.spreadsheetml.revisionLog+xml"/>
  <Override PartName="/xl/revisions/revisionLog60.xml" ContentType="application/vnd.openxmlformats-officedocument.spreadsheetml.revisionLog+xml"/>
  <Override PartName="/xl/revisions/revisionLog63.xml" ContentType="application/vnd.openxmlformats-officedocument.spreadsheetml.revisionLog+xml"/>
  <Override PartName="/xl/revisions/revisionLog68.xml" ContentType="application/vnd.openxmlformats-officedocument.spreadsheetml.revisionLog+xml"/>
  <Override PartName="/xl/revisions/revisionLog32.xml" ContentType="application/vnd.openxmlformats-officedocument.spreadsheetml.revisionLog+xml"/>
  <Override PartName="/xl/revisions/revisionLog7.xml" ContentType="application/vnd.openxmlformats-officedocument.spreadsheetml.revisionLog+xml"/>
  <Override PartName="/xl/revisions/revisionLog27.xml" ContentType="application/vnd.openxmlformats-officedocument.spreadsheetml.revisionLog+xml"/>
  <Override PartName="/xl/revisions/revisionLog10.xml" ContentType="application/vnd.openxmlformats-officedocument.spreadsheetml.revisionLog+xml"/>
  <Override PartName="/xl/revisions/revisionLog19.xml" ContentType="application/vnd.openxmlformats-officedocument.spreadsheetml.revisionLog+xml"/>
  <Override PartName="/xl/revisions/revisionLog2.xml" ContentType="application/vnd.openxmlformats-officedocument.spreadsheetml.revisionLog+xml"/>
  <Override PartName="/xl/revisions/revisionLog41.xml" ContentType="application/vnd.openxmlformats-officedocument.spreadsheetml.revisionLog+xml"/>
  <Override PartName="/xl/revisions/revisionLog49.xml" ContentType="application/vnd.openxmlformats-officedocument.spreadsheetml.revisionLog+xml"/>
  <Override PartName="/xl/revisions/revisionLog16.xml" ContentType="application/vnd.openxmlformats-officedocument.spreadsheetml.revisionLog+xml"/>
  <Override PartName="/xl/revisions/revisionLog53.xml" ContentType="application/vnd.openxmlformats-officedocument.spreadsheetml.revisionLog+xml"/>
  <Override PartName="/xl/revisions/revisionLog58.xml" ContentType="application/vnd.openxmlformats-officedocument.spreadsheetml.revisionLog+xml"/>
  <Override PartName="/xl/revisions/revisionLog66.xml" ContentType="application/vnd.openxmlformats-officedocument.spreadsheetml.revisionLog+xml"/>
  <Override PartName="/xl/revisions/revisionLog71.xml" ContentType="application/vnd.openxmlformats-officedocument.spreadsheetml.revisionLog+xml"/>
  <Override PartName="/xl/revisions/revisionLog35.xml" ContentType="application/vnd.openxmlformats-officedocument.spreadsheetml.revisionLog+xml"/>
  <Override PartName="/xl/revisions/revisionLog22.xml" ContentType="application/vnd.openxmlformats-officedocument.spreadsheetml.revisionLog+xml"/>
  <Override PartName="/xl/revisions/revisionLog30.xml" ContentType="application/vnd.openxmlformats-officedocument.spreadsheetml.revisionLog+xml"/>
  <Override PartName="/xl/revisions/revisionLog6.xml" ContentType="application/vnd.openxmlformats-officedocument.spreadsheetml.revisionLog+xml"/>
  <Override PartName="/xl/revisions/revisionLog14.xml" ContentType="application/vnd.openxmlformats-officedocument.spreadsheetml.revisionLog+xml"/>
  <Override PartName="/xl/revisions/revisionLog45.xml" ContentType="application/vnd.openxmlformats-officedocument.spreadsheetml.revisionLog+xml"/>
  <Override PartName="/xl/revisions/revisionLog15.xml" ContentType="application/vnd.openxmlformats-officedocument.spreadsheetml.revisionLog+xml"/>
  <Override PartName="/xl/revisions/revisionLog39.xml" ContentType="application/vnd.openxmlformats-officedocument.spreadsheetml.revisionLog+xml"/>
  <Override PartName="/xl/revisions/revisionLog1.xml" ContentType="application/vnd.openxmlformats-officedocument.spreadsheetml.revisionLog+xml"/>
  <Override PartName="/xl/revisions/revisionLog48.xml" ContentType="application/vnd.openxmlformats-officedocument.spreadsheetml.revisionLog+xml"/>
  <Override PartName="/xl/revisions/revisionLog21.xml" ContentType="application/vnd.openxmlformats-officedocument.spreadsheetml.revisionLog+xml"/>
  <Override PartName="/xl/revisions/revisionLog26.xml" ContentType="application/vnd.openxmlformats-officedocument.spreadsheetml.revisionLog+xml"/>
  <Override PartName="/xl/revisions/revisionLog34.xml" ContentType="application/vnd.openxmlformats-officedocument.spreadsheetml.revisionLog+xml"/>
  <Override PartName="/xl/revisions/revisionLog18.xml" ContentType="application/vnd.openxmlformats-officedocument.spreadsheetml.revisionLog+xml"/>
  <Override PartName="/xl/revisions/revisionLog57.xml" ContentType="application/vnd.openxmlformats-officedocument.spreadsheetml.revisionLog+xml"/>
  <Override PartName="/xl/revisions/revisionLog65.xml" ContentType="application/vnd.openxmlformats-officedocument.spreadsheetml.revisionLog+xml"/>
  <Override PartName="/xl/revisions/revisionLog70.xml" ContentType="application/vnd.openxmlformats-officedocument.spreadsheetml.revisionLog+xml"/>
  <Override PartName="/xl/revisions/revisionLog73.xml" ContentType="application/vnd.openxmlformats-officedocument.spreadsheetml.revisionLog+xml"/>
  <Override PartName="/xl/revisions/revisionLog40.xml" ContentType="application/vnd.openxmlformats-officedocument.spreadsheetml.revisionLog+xml"/>
  <Override PartName="/xl/revisions/revisionLog52.xml" ContentType="application/vnd.openxmlformats-officedocument.spreadsheetml.revisionLog+xml"/>
  <Override PartName="/xl/revisions/revisionLog5.xml" ContentType="application/vnd.openxmlformats-officedocument.spreadsheetml.revisionLog+xml"/>
  <Override PartName="/xl/revisions/revisionLog13.xml" ContentType="application/vnd.openxmlformats-officedocument.spreadsheetml.revisionLog+xml"/>
  <Override PartName="/xl/revisions/revisionLog44.xml" ContentType="application/vnd.openxmlformats-officedocument.spreadsheetml.revisionLog+xml"/>
  <Override PartName="/xl/revisions/revisionLog56.xml" ContentType="application/vnd.openxmlformats-officedocument.spreadsheetml.revisionLog+xml"/>
  <Override PartName="/xl/revisions/revisionLog61.xml" ContentType="application/vnd.openxmlformats-officedocument.spreadsheetml.revisionLog+xml"/>
  <Override PartName="/xl/revisions/revisionLog69.xml" ContentType="application/vnd.openxmlformats-officedocument.spreadsheetml.revisionLog+xml"/>
  <Override PartName="/xl/revisions/revisionLog38.xml" ContentType="application/vnd.openxmlformats-officedocument.spreadsheetml.revisionLog+xml"/>
  <Override PartName="/xl/revisions/revisionLog20.xml" ContentType="application/vnd.openxmlformats-officedocument.spreadsheetml.revisionLog+xml"/>
  <Override PartName="/xl/revisions/revisionLog25.xml" ContentType="application/vnd.openxmlformats-officedocument.spreadsheetml.revisionLog+xml"/>
  <Override PartName="/xl/revisions/revisionLog33.xml" ContentType="application/vnd.openxmlformats-officedocument.spreadsheetml.revisionLog+xml"/>
  <Override PartName="/xl/revisions/revisionLog47.xml" ContentType="application/vnd.openxmlformats-officedocument.spreadsheetml.revisionLog+xml"/>
  <Override PartName="/xl/revisions/revisionLog64.xml" ContentType="application/vnd.openxmlformats-officedocument.spreadsheetml.revisionLog+xml"/>
  <Override PartName="/xl/revisions/revisionLog72.xml" ContentType="application/vnd.openxmlformats-officedocument.spreadsheetml.revisionLog+xml"/>
  <Override PartName="/xl/revisions/revisionLog3.xml" ContentType="application/vnd.openxmlformats-officedocument.spreadsheetml.revisionLog+xml"/>
  <Override PartName="/xl/revisions/revisionLog8.xml" ContentType="application/vnd.openxmlformats-officedocument.spreadsheetml.revisionLog+xml"/>
  <Override PartName="/xl/revisions/revisionLog42.xml" ContentType="application/vnd.openxmlformats-officedocument.spreadsheetml.revisionLog+xml"/>
  <Override PartName="/xl/revisions/revisionLog50.xml" ContentType="application/vnd.openxmlformats-officedocument.spreadsheetml.revisionLog+xml"/>
  <Override PartName="/xl/revisions/revisionLog17.xml" ContentType="application/vnd.openxmlformats-officedocument.spreadsheetml.revisionLog+xml"/>
  <Override PartName="/xl/revisions/revisionLog59.xml" ContentType="application/vnd.openxmlformats-officedocument.spreadsheetml.revisionLog+xml"/>
  <Override PartName="/xl/revisions/revisionLog36.xml" ContentType="application/vnd.openxmlformats-officedocument.spreadsheetml.revisionLog+xml"/>
  <Override PartName="/xl/revisions/revisionLog31.xml" ContentType="application/vnd.openxmlformats-officedocument.spreadsheetml.revisionLog+xml"/>
  <Override PartName="/xl/revisions/revisionLog11.xml" ContentType="application/vnd.openxmlformats-officedocument.spreadsheetml.revisionLog+xml"/>
  <Override PartName="/xl/revisions/revisionLog23.xml" ContentType="application/vnd.openxmlformats-officedocument.spreadsheetml.revisionLog+xml"/>
  <Override PartName="/xl/revisions/revisionLog28.xml" ContentType="application/vnd.openxmlformats-officedocument.spreadsheetml.revisionLog+xml"/>
  <Override PartName="/xl/revisions/revisionLog54.xml" ContentType="application/vnd.openxmlformats-officedocument.spreadsheetml.revisionLog+xml"/>
  <Override PartName="/xl/revisions/revisionLog62.xml" ContentType="application/vnd.openxmlformats-officedocument.spreadsheetml.revisionLog+xml"/>
  <Override PartName="/xl/revisions/revisionLog67.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60" windowWidth="19410" windowHeight="8385" firstSheet="5" activeTab="5"/>
  </bookViews>
  <sheets>
    <sheet name="LY call-New Dates" sheetId="1" state="hidden" r:id="rId1"/>
    <sheet name="2019-2020 Needs Grid" sheetId="2" state="hidden" r:id="rId2"/>
    <sheet name="2018-19 Needs Trade Grid" sheetId="3" state="hidden" r:id="rId3"/>
    <sheet name="Aditional Adhoc pre existing" sheetId="4" state="hidden" r:id="rId4"/>
    <sheet name="2020-21 Needs Grid" sheetId="6" state="hidden" r:id="rId5"/>
    <sheet name="2020-21 Needs Grid Final" sheetId="7" r:id="rId6"/>
    <sheet name="2019-20 Final" sheetId="5" state="hidden" r:id="rId7"/>
  </sheets>
  <definedNames>
    <definedName name="_xlnm._FilterDatabase" localSheetId="2" hidden="1">'2018-19 Needs Trade Grid'!$A$3:$L$70</definedName>
    <definedName name="_xlnm._FilterDatabase" localSheetId="6" hidden="1">'2019-20 Final'!$A$3:$L$34</definedName>
    <definedName name="_xlnm._FilterDatabase" localSheetId="1" hidden="1">'2019-2020 Needs Grid'!$A$2:$N$73</definedName>
    <definedName name="_xlnm._FilterDatabase" localSheetId="4" hidden="1">'2020-21 Needs Grid'!$A$2:$N$65</definedName>
    <definedName name="_xlnm._FilterDatabase" localSheetId="5" hidden="1">'2020-21 Needs Grid Final'!$A$52:$L$68</definedName>
    <definedName name="_xlnm._FilterDatabase" localSheetId="0" hidden="1">'LY call-New Dates'!$A$3:$Q$82</definedName>
    <definedName name="_xlnm.Print_Area" localSheetId="0">'LY call-New Dates'!$A$3:$M$82</definedName>
    <definedName name="_xlnm.Print_Titles" localSheetId="0">'LY call-New Dates'!$3:$3</definedName>
    <definedName name="Z_185A5CD5_3184_493D_8586_15BEEE1E3F5A_.wvu.FilterData" localSheetId="2" hidden="1">'2018-19 Needs Trade Grid'!$A$3:$L$70</definedName>
    <definedName name="Z_185A5CD5_3184_493D_8586_15BEEE1E3F5A_.wvu.FilterData" localSheetId="6" hidden="1">'2019-20 Final'!$A$3:$L$34</definedName>
    <definedName name="Z_185A5CD5_3184_493D_8586_15BEEE1E3F5A_.wvu.FilterData" localSheetId="1" hidden="1">'2019-2020 Needs Grid'!$A$2:$N$73</definedName>
    <definedName name="Z_185A5CD5_3184_493D_8586_15BEEE1E3F5A_.wvu.FilterData" localSheetId="4" hidden="1">'2020-21 Needs Grid'!$A$2:$N$65</definedName>
    <definedName name="Z_185A5CD5_3184_493D_8586_15BEEE1E3F5A_.wvu.FilterData" localSheetId="5" hidden="1">'2020-21 Needs Grid Final'!$A$52:$L$68</definedName>
    <definedName name="Z_185A5CD5_3184_493D_8586_15BEEE1E3F5A_.wvu.FilterData" localSheetId="0" hidden="1">'LY call-New Dates'!$A$3:$Q$82</definedName>
    <definedName name="Z_185A5CD5_3184_493D_8586_15BEEE1E3F5A_.wvu.PrintArea" localSheetId="0" hidden="1">'LY call-New Dates'!$A$3:$M$82</definedName>
    <definedName name="Z_185A5CD5_3184_493D_8586_15BEEE1E3F5A_.wvu.PrintTitles" localSheetId="0" hidden="1">'LY call-New Dates'!$3:$3</definedName>
    <definedName name="Z_22257EB2_3327_40FC_8113_145770006338_.wvu.FilterData" localSheetId="2" hidden="1">'2018-19 Needs Trade Grid'!$A$3:$L$70</definedName>
    <definedName name="Z_22257EB2_3327_40FC_8113_145770006338_.wvu.FilterData" localSheetId="6" hidden="1">'2019-20 Final'!$A$3:$L$34</definedName>
    <definedName name="Z_22257EB2_3327_40FC_8113_145770006338_.wvu.FilterData" localSheetId="1" hidden="1">'2019-2020 Needs Grid'!$A$2:$N$73</definedName>
    <definedName name="Z_22257EB2_3327_40FC_8113_145770006338_.wvu.FilterData" localSheetId="4" hidden="1">'2020-21 Needs Grid'!$A$2:$N$65</definedName>
    <definedName name="Z_22257EB2_3327_40FC_8113_145770006338_.wvu.FilterData" localSheetId="0" hidden="1">'LY call-New Dates'!$A$3:$Q$82</definedName>
    <definedName name="Z_22257EB2_3327_40FC_8113_145770006338_.wvu.PrintArea" localSheetId="0" hidden="1">'LY call-New Dates'!$A$3:$M$82</definedName>
    <definedName name="Z_22257EB2_3327_40FC_8113_145770006338_.wvu.PrintTitles" localSheetId="0" hidden="1">'LY call-New Dates'!$3:$3</definedName>
    <definedName name="Z_5242C2FD_3BB9_4DAC_92E5_B2C7FB08710C_.wvu.FilterData" localSheetId="0" hidden="1">'LY call-New Dates'!$A$3:$M$82</definedName>
    <definedName name="Z_5242C2FD_3BB9_4DAC_92E5_B2C7FB08710C_.wvu.PrintArea" localSheetId="0" hidden="1">'LY call-New Dates'!$C$3:$M$81</definedName>
    <definedName name="Z_5242C2FD_3BB9_4DAC_92E5_B2C7FB08710C_.wvu.PrintTitles" localSheetId="0" hidden="1">'LY call-New Dates'!$3:$3</definedName>
    <definedName name="Z_5B3AED00_93DF_4FAB_9F3C_5DA9CBE9CC8B_.wvu.FilterData" localSheetId="2" hidden="1">'2018-19 Needs Trade Grid'!$A$3:$L$70</definedName>
    <definedName name="Z_5B3AED00_93DF_4FAB_9F3C_5DA9CBE9CC8B_.wvu.FilterData" localSheetId="6" hidden="1">'2019-20 Final'!$A$3:$L$34</definedName>
    <definedName name="Z_5B3AED00_93DF_4FAB_9F3C_5DA9CBE9CC8B_.wvu.FilterData" localSheetId="1" hidden="1">'2019-2020 Needs Grid'!$A$2:$N$73</definedName>
    <definedName name="Z_5B3AED00_93DF_4FAB_9F3C_5DA9CBE9CC8B_.wvu.FilterData" localSheetId="4" hidden="1">'2020-21 Needs Grid'!$A$2:$N$65</definedName>
    <definedName name="Z_5B3AED00_93DF_4FAB_9F3C_5DA9CBE9CC8B_.wvu.FilterData" localSheetId="0" hidden="1">'LY call-New Dates'!$A$3:$Q$82</definedName>
    <definedName name="Z_5B3AED00_93DF_4FAB_9F3C_5DA9CBE9CC8B_.wvu.PrintArea" localSheetId="0" hidden="1">'LY call-New Dates'!$A$3:$M$82</definedName>
    <definedName name="Z_5B3AED00_93DF_4FAB_9F3C_5DA9CBE9CC8B_.wvu.PrintTitles" localSheetId="0" hidden="1">'LY call-New Dates'!$3:$3</definedName>
    <definedName name="Z_5EEFC647_E229_4B06_B5EB_D4DFB76163A8_.wvu.FilterData" localSheetId="4" hidden="1">'2020-21 Needs Grid'!$A$2:$N$65</definedName>
    <definedName name="Z_73078B99_6B6B_4F3B_AEEA_5AC4F88B9E68_.wvu.FilterData" localSheetId="2" hidden="1">'2018-19 Needs Trade Grid'!$A$3:$L$70</definedName>
    <definedName name="Z_73078B99_6B6B_4F3B_AEEA_5AC4F88B9E68_.wvu.FilterData" localSheetId="6" hidden="1">'2019-20 Final'!$A$3:$L$34</definedName>
    <definedName name="Z_73078B99_6B6B_4F3B_AEEA_5AC4F88B9E68_.wvu.FilterData" localSheetId="1" hidden="1">'2019-2020 Needs Grid'!$A$2:$N$73</definedName>
    <definedName name="Z_73078B99_6B6B_4F3B_AEEA_5AC4F88B9E68_.wvu.FilterData" localSheetId="4" hidden="1">'2020-21 Needs Grid'!$A$2:$N$65</definedName>
    <definedName name="Z_73078B99_6B6B_4F3B_AEEA_5AC4F88B9E68_.wvu.FilterData" localSheetId="5" hidden="1">'2020-21 Needs Grid Final'!$A$52:$L$68</definedName>
    <definedName name="Z_73078B99_6B6B_4F3B_AEEA_5AC4F88B9E68_.wvu.FilterData" localSheetId="0" hidden="1">'LY call-New Dates'!$A$3:$Q$82</definedName>
    <definedName name="Z_73078B99_6B6B_4F3B_AEEA_5AC4F88B9E68_.wvu.PrintArea" localSheetId="0" hidden="1">'LY call-New Dates'!$A$3:$M$82</definedName>
    <definedName name="Z_73078B99_6B6B_4F3B_AEEA_5AC4F88B9E68_.wvu.PrintTitles" localSheetId="0" hidden="1">'LY call-New Dates'!$3:$3</definedName>
    <definedName name="Z_829CDB8F_5E13_4355_B822_CA478F5BE409_.wvu.FilterData" localSheetId="5" hidden="1">'2020-21 Needs Grid Final'!$A$2:$K$68</definedName>
    <definedName name="Z_86D03E58_6E63_487F_8801_6291394FC5FB_.wvu.FilterData" localSheetId="0" hidden="1">'LY call-New Dates'!$A$3:$M$82</definedName>
    <definedName name="Z_A14B8E4B_3F8F_4606_8E44_39BB9FEA4A2E_.wvu.FilterData" localSheetId="2" hidden="1">'2018-19 Needs Trade Grid'!$A$1:$L$70</definedName>
    <definedName name="Z_A14B8E4B_3F8F_4606_8E44_39BB9FEA4A2E_.wvu.FilterData" localSheetId="6" hidden="1">'2019-20 Final'!$A$3:$L$34</definedName>
    <definedName name="Z_A14B8E4B_3F8F_4606_8E44_39BB9FEA4A2E_.wvu.FilterData" localSheetId="1" hidden="1">'2019-2020 Needs Grid'!$A$2:$N$73</definedName>
    <definedName name="Z_A14B8E4B_3F8F_4606_8E44_39BB9FEA4A2E_.wvu.FilterData" localSheetId="4" hidden="1">'2020-21 Needs Grid'!$A$2:$N$65</definedName>
    <definedName name="Z_A14B8E4B_3F8F_4606_8E44_39BB9FEA4A2E_.wvu.FilterData" localSheetId="0" hidden="1">'LY call-New Dates'!$A$3:$Q$82</definedName>
    <definedName name="Z_A14B8E4B_3F8F_4606_8E44_39BB9FEA4A2E_.wvu.PrintArea" localSheetId="0" hidden="1">'LY call-New Dates'!$A$3:$M$82</definedName>
    <definedName name="Z_A14B8E4B_3F8F_4606_8E44_39BB9FEA4A2E_.wvu.PrintTitles" localSheetId="0" hidden="1">'LY call-New Dates'!$3:$3</definedName>
    <definedName name="Z_A14B8E4B_3F8F_4606_8E44_39BB9FEA4A2E_.wvu.Rows" localSheetId="4" hidden="1">'2020-21 Needs Grid'!$3:$65</definedName>
    <definedName name="Z_A419E118_27CE_453F_8E2E_57861CD2041E_.wvu.FilterData" localSheetId="2" hidden="1">'2018-19 Needs Trade Grid'!$A$3:$L$70</definedName>
    <definedName name="Z_A419E118_27CE_453F_8E2E_57861CD2041E_.wvu.FilterData" localSheetId="6" hidden="1">'2019-20 Final'!$A$37:$L$57</definedName>
    <definedName name="Z_A419E118_27CE_453F_8E2E_57861CD2041E_.wvu.FilterData" localSheetId="1" hidden="1">'2019-2020 Needs Grid'!$A$2:$N$73</definedName>
    <definedName name="Z_A419E118_27CE_453F_8E2E_57861CD2041E_.wvu.FilterData" localSheetId="4" hidden="1">'2020-21 Needs Grid'!$A$2:$N$65</definedName>
    <definedName name="Z_A419E118_27CE_453F_8E2E_57861CD2041E_.wvu.FilterData" localSheetId="5" hidden="1">'2020-21 Needs Grid Final'!$A$2:$K$68</definedName>
    <definedName name="Z_A419E118_27CE_453F_8E2E_57861CD2041E_.wvu.FilterData" localSheetId="0" hidden="1">'LY call-New Dates'!$A$3:$Q$82</definedName>
    <definedName name="Z_A419E118_27CE_453F_8E2E_57861CD2041E_.wvu.PrintArea" localSheetId="0" hidden="1">'LY call-New Dates'!$A$3:$M$82</definedName>
    <definedName name="Z_A419E118_27CE_453F_8E2E_57861CD2041E_.wvu.PrintTitles" localSheetId="0" hidden="1">'LY call-New Dates'!$3:$3</definedName>
    <definedName name="Z_D768906C_612A_4FF7_B95A_97D7F584971C_.wvu.FilterData" localSheetId="0" hidden="1">'LY call-New Dates'!$A$3:$Q$82</definedName>
    <definedName name="Z_D768906C_612A_4FF7_B95A_97D7F584971C_.wvu.PrintArea" localSheetId="0" hidden="1">'LY call-New Dates'!$A$3:$M$82</definedName>
    <definedName name="Z_D768906C_612A_4FF7_B95A_97D7F584971C_.wvu.PrintTitles" localSheetId="0" hidden="1">'LY call-New Dates'!$3:$3</definedName>
    <definedName name="Z_FEB4308D_5784_4539_8C6D_4B0B8F4A655A_.wvu.FilterData" localSheetId="5" hidden="1">'2020-21 Needs Grid Final'!$A$52:$L$68</definedName>
  </definedNames>
  <calcPr calcId="145621"/>
  <customWorkbookViews>
    <customWorkbookView name="LCBO - Personal View" guid="{185A5CD5-3184-493D-8586-15BEEE1E3F5A}" mergeInterval="0" changesSavedWin="1" personalView="1" maximized="1" windowWidth="1680" windowHeight="825" activeSheetId="7"/>
    <customWorkbookView name="mealb - Personal View" guid="{A14B8E4B-3F8F-4606-8E44-39BB9FEA4A2E}" mergeInterval="0" personalView="1" maximized="1" windowWidth="1676" windowHeight="579" activeSheetId="7"/>
    <customWorkbookView name="Cundari, Marie - Personal View" guid="{5B3AED00-93DF-4FAB-9F3C-5DA9CBE9CC8B}" mergeInterval="0" personalView="1" maximized="1" windowWidth="1598" windowHeight="574" activeSheetId="7"/>
    <customWorkbookView name="Greg MacDonald - Personal View" guid="{22257EB2-3327-40FC-8113-145770006338}" mergeInterval="0" personalView="1" maximized="1" windowWidth="1676" windowHeight="729" activeSheetId="6"/>
    <customWorkbookView name="Cloutier, Peter - Personal View" guid="{A419E118-27CE-453F-8E2E-57861CD2041E}" mergeInterval="0" personalView="1" maximized="1" windowWidth="2516" windowHeight="1216" activeSheetId="7"/>
    <customWorkbookView name="meaiv - Personal View" guid="{73078B99-6B6B-4F3B-AEEA-5AC4F88B9E68}" mergeInterval="0" personalView="1" maximized="1" windowWidth="1916" windowHeight="935" activeSheetId="7"/>
  </customWorkbookViews>
</workbook>
</file>

<file path=xl/calcChain.xml><?xml version="1.0" encoding="utf-8"?>
<calcChain xmlns="http://schemas.openxmlformats.org/spreadsheetml/2006/main">
  <c r="E18" i="6" l="1"/>
  <c r="E33" i="6"/>
  <c r="E46" i="6"/>
  <c r="E63" i="6"/>
  <c r="E32" i="6"/>
  <c r="F32" i="6"/>
  <c r="F33" i="6"/>
  <c r="F39" i="6"/>
  <c r="F40" i="6"/>
  <c r="F44" i="6"/>
  <c r="A13" i="6"/>
  <c r="E13" i="6"/>
  <c r="D13" i="6"/>
  <c r="K13" i="6"/>
  <c r="A65" i="6"/>
  <c r="D65" i="6"/>
  <c r="E65" i="6"/>
  <c r="F65" i="6"/>
  <c r="K65" i="6"/>
  <c r="A51" i="6"/>
  <c r="D51" i="6"/>
  <c r="E51" i="6"/>
  <c r="F51" i="6"/>
  <c r="K51" i="6"/>
  <c r="A52" i="6"/>
  <c r="D52" i="6"/>
  <c r="E52" i="6"/>
  <c r="F52" i="6"/>
  <c r="K52" i="6"/>
  <c r="A53" i="6"/>
  <c r="D53" i="6"/>
  <c r="E53" i="6"/>
  <c r="F53" i="6"/>
  <c r="K53" i="6"/>
  <c r="K54" i="6"/>
  <c r="K55" i="6"/>
  <c r="A57" i="6"/>
  <c r="D57" i="6"/>
  <c r="E57" i="6"/>
  <c r="F57" i="6"/>
  <c r="K57" i="6"/>
  <c r="A58" i="6"/>
  <c r="D58" i="6"/>
  <c r="E58" i="6"/>
  <c r="F58" i="6"/>
  <c r="K58" i="6"/>
  <c r="A59" i="6"/>
  <c r="K59" i="6"/>
  <c r="A60" i="6"/>
  <c r="D60" i="6"/>
  <c r="E60" i="6"/>
  <c r="F60" i="6"/>
  <c r="K60" i="6"/>
  <c r="A61" i="6"/>
  <c r="D61" i="6"/>
  <c r="E61" i="6"/>
  <c r="F61" i="6"/>
  <c r="K61" i="6"/>
  <c r="A63" i="6"/>
  <c r="D63" i="6"/>
  <c r="F63" i="6"/>
  <c r="K63" i="6"/>
  <c r="K23" i="6"/>
  <c r="A24" i="6"/>
  <c r="K25" i="6"/>
  <c r="A26" i="6"/>
  <c r="D26" i="6"/>
  <c r="E26" i="6"/>
  <c r="F26" i="6"/>
  <c r="K26" i="6"/>
  <c r="A28" i="6"/>
  <c r="D28" i="6"/>
  <c r="E28" i="6"/>
  <c r="F28" i="6"/>
  <c r="K28" i="6"/>
  <c r="A29" i="6"/>
  <c r="D29" i="6"/>
  <c r="E29" i="6"/>
  <c r="F29" i="6"/>
  <c r="K29" i="6"/>
  <c r="A30" i="6"/>
  <c r="D30" i="6"/>
  <c r="K30" i="6"/>
  <c r="A32" i="6"/>
  <c r="D32" i="6"/>
  <c r="K32" i="6"/>
  <c r="A33" i="6"/>
  <c r="D33" i="6"/>
  <c r="K33" i="6"/>
  <c r="A37" i="6"/>
  <c r="A38" i="6"/>
  <c r="A39" i="6"/>
  <c r="D39" i="6"/>
  <c r="E39" i="6"/>
  <c r="K39" i="6"/>
  <c r="A40" i="6"/>
  <c r="D40" i="6"/>
  <c r="E40" i="6"/>
  <c r="K40" i="6"/>
  <c r="K42" i="6"/>
  <c r="A44" i="6"/>
  <c r="D44" i="6"/>
  <c r="E44" i="6"/>
  <c r="K44" i="6"/>
  <c r="A45" i="6"/>
  <c r="D45" i="6"/>
  <c r="E45" i="6"/>
  <c r="F45" i="6"/>
  <c r="K45" i="6"/>
  <c r="A46" i="6"/>
  <c r="D46" i="6"/>
  <c r="F46" i="6"/>
  <c r="K46" i="6"/>
  <c r="A47" i="6"/>
  <c r="D47" i="6"/>
  <c r="E47" i="6"/>
  <c r="F47" i="6"/>
  <c r="K47" i="6"/>
  <c r="A48" i="6"/>
  <c r="D48" i="6"/>
  <c r="E48" i="6"/>
  <c r="F48" i="6"/>
  <c r="K48" i="6"/>
  <c r="A49" i="6"/>
  <c r="D49" i="6"/>
  <c r="E49" i="6"/>
  <c r="F49" i="6"/>
  <c r="K49" i="6"/>
  <c r="A50" i="6"/>
  <c r="D50" i="6"/>
  <c r="E50" i="6"/>
  <c r="F50" i="6"/>
  <c r="K50" i="6"/>
  <c r="A6" i="6"/>
  <c r="D6" i="6"/>
  <c r="E6" i="6"/>
  <c r="F6" i="6"/>
  <c r="K6" i="6"/>
  <c r="A7" i="6"/>
  <c r="D7" i="6"/>
  <c r="E7" i="6"/>
  <c r="F7" i="6"/>
  <c r="K7" i="6"/>
  <c r="A12" i="6"/>
  <c r="D12" i="6"/>
  <c r="E12" i="6"/>
  <c r="F12" i="6"/>
  <c r="K12" i="6"/>
  <c r="A14" i="6"/>
  <c r="D14" i="6"/>
  <c r="E14" i="6"/>
  <c r="F14" i="6"/>
  <c r="K14" i="6"/>
  <c r="A16" i="6"/>
  <c r="D16" i="6"/>
  <c r="E16" i="6"/>
  <c r="F16" i="6"/>
  <c r="K16" i="6"/>
  <c r="K17" i="6"/>
  <c r="A18" i="6"/>
  <c r="D18" i="6"/>
  <c r="F18" i="6"/>
  <c r="K18" i="6"/>
  <c r="K19" i="6"/>
  <c r="A20" i="6"/>
  <c r="D20" i="6"/>
  <c r="E20" i="6"/>
  <c r="F20" i="6"/>
  <c r="K20" i="6"/>
  <c r="A21" i="6"/>
  <c r="D21" i="6"/>
  <c r="E21" i="6"/>
  <c r="F21" i="6"/>
  <c r="K21" i="6"/>
  <c r="K3" i="6"/>
  <c r="A3" i="6"/>
  <c r="F3" i="6"/>
  <c r="E3" i="6"/>
  <c r="D3" i="6"/>
  <c r="F44" i="2"/>
  <c r="E44" i="2"/>
  <c r="D44" i="2"/>
  <c r="A44" i="2"/>
  <c r="K25" i="2"/>
  <c r="F25" i="2"/>
  <c r="E25" i="2"/>
  <c r="D25" i="2"/>
  <c r="A25" i="2"/>
  <c r="K14" i="2"/>
  <c r="F14" i="2"/>
  <c r="E14" i="2"/>
  <c r="D14" i="2"/>
  <c r="A14" i="2"/>
  <c r="K3" i="2"/>
  <c r="F3" i="2"/>
  <c r="E3" i="2"/>
  <c r="D3" i="2"/>
  <c r="A3" i="2"/>
  <c r="K11" i="2"/>
  <c r="F11" i="2"/>
  <c r="E11" i="2"/>
  <c r="D11" i="2"/>
  <c r="A11" i="2"/>
  <c r="K68" i="2"/>
  <c r="F68" i="2"/>
  <c r="E68" i="2"/>
  <c r="D68" i="2"/>
  <c r="A68" i="2"/>
  <c r="K50" i="2"/>
  <c r="F50" i="2"/>
  <c r="E50" i="2"/>
  <c r="D50" i="2"/>
  <c r="A50" i="2"/>
  <c r="K18" i="2"/>
  <c r="F18" i="2"/>
  <c r="E18" i="2"/>
  <c r="D18" i="2"/>
  <c r="A18" i="2"/>
  <c r="F65" i="2"/>
  <c r="F67" i="2"/>
  <c r="F64" i="2"/>
  <c r="F60" i="2"/>
  <c r="F59" i="2"/>
  <c r="F58" i="2"/>
  <c r="F57" i="2"/>
  <c r="F56" i="2"/>
  <c r="F55" i="2"/>
  <c r="F48" i="2"/>
  <c r="F47" i="2"/>
  <c r="F45" i="2"/>
  <c r="F42" i="2"/>
  <c r="F40" i="2"/>
  <c r="F38" i="2"/>
  <c r="F37" i="2"/>
  <c r="F36" i="2"/>
  <c r="F35" i="2"/>
  <c r="F34" i="2"/>
  <c r="F33" i="2"/>
  <c r="F32" i="2"/>
  <c r="F31" i="2"/>
  <c r="F30" i="2"/>
  <c r="F29" i="2"/>
  <c r="F28" i="2"/>
  <c r="F27" i="2"/>
  <c r="K7" i="2"/>
  <c r="K8" i="2"/>
  <c r="K9" i="2"/>
  <c r="K10" i="2"/>
  <c r="K12" i="2"/>
  <c r="K13" i="2"/>
  <c r="K19" i="2"/>
  <c r="K20" i="2"/>
  <c r="K23" i="2"/>
  <c r="K26" i="2"/>
  <c r="K27" i="2"/>
  <c r="K28" i="2"/>
  <c r="K29" i="2"/>
  <c r="K30" i="2"/>
  <c r="K31" i="2"/>
  <c r="K32" i="2"/>
  <c r="K33" i="2"/>
  <c r="K34" i="2"/>
  <c r="K35" i="2"/>
  <c r="K36" i="2"/>
  <c r="K37" i="2"/>
  <c r="K38" i="2"/>
  <c r="K40" i="2"/>
  <c r="K41" i="2"/>
  <c r="K42" i="2"/>
  <c r="K43" i="2"/>
  <c r="K45" i="2"/>
  <c r="K47" i="2"/>
  <c r="K48" i="2"/>
  <c r="K55" i="2"/>
  <c r="K56" i="2"/>
  <c r="K57" i="2"/>
  <c r="K58" i="2"/>
  <c r="K59" i="2"/>
  <c r="K60" i="2"/>
  <c r="K64" i="2"/>
  <c r="K65" i="2"/>
  <c r="K67" i="2"/>
  <c r="K69" i="2"/>
  <c r="K70" i="2"/>
  <c r="K71" i="2"/>
  <c r="K73" i="2"/>
  <c r="F70" i="2"/>
  <c r="E70" i="2"/>
  <c r="D70" i="2"/>
  <c r="A70" i="2"/>
  <c r="F73" i="2"/>
  <c r="E58" i="2"/>
  <c r="D58" i="2"/>
  <c r="A58" i="2"/>
  <c r="E57" i="2"/>
  <c r="D57" i="2"/>
  <c r="A57" i="2"/>
  <c r="E56" i="2"/>
  <c r="D56" i="2"/>
  <c r="A56" i="2"/>
  <c r="E29" i="2"/>
  <c r="D29" i="2"/>
  <c r="A29" i="2"/>
  <c r="E28" i="2"/>
  <c r="D28" i="2"/>
  <c r="A28" i="2"/>
  <c r="F10" i="2"/>
  <c r="E10" i="2"/>
  <c r="D10" i="2"/>
  <c r="A10" i="2"/>
  <c r="F9" i="2"/>
  <c r="E9" i="2"/>
  <c r="D9" i="2"/>
  <c r="A9" i="2"/>
  <c r="F8" i="2"/>
  <c r="E8" i="2"/>
  <c r="D8" i="2"/>
  <c r="A8" i="2"/>
  <c r="A73" i="2"/>
  <c r="D73" i="2"/>
  <c r="E73" i="2"/>
  <c r="A7" i="2"/>
  <c r="D7" i="2"/>
  <c r="E7" i="2"/>
  <c r="F7" i="2"/>
  <c r="A12" i="2"/>
  <c r="D12" i="2"/>
  <c r="E12" i="2"/>
  <c r="F12" i="2"/>
  <c r="A13" i="2"/>
  <c r="D13" i="2"/>
  <c r="E13" i="2"/>
  <c r="A19" i="2"/>
  <c r="D19" i="2"/>
  <c r="E19" i="2"/>
  <c r="F19" i="2"/>
  <c r="A23" i="2"/>
  <c r="D23" i="2"/>
  <c r="E23" i="2"/>
  <c r="A26" i="2"/>
  <c r="D26" i="2"/>
  <c r="E26" i="2"/>
  <c r="A27" i="2"/>
  <c r="D27" i="2"/>
  <c r="E27" i="2"/>
  <c r="A30" i="2"/>
  <c r="D30" i="2"/>
  <c r="E30" i="2"/>
  <c r="A31" i="2"/>
  <c r="D31" i="2"/>
  <c r="E31" i="2"/>
  <c r="A32" i="2"/>
  <c r="D32" i="2"/>
  <c r="E32" i="2"/>
  <c r="A33" i="2"/>
  <c r="D33" i="2"/>
  <c r="E33" i="2"/>
  <c r="A34" i="2"/>
  <c r="D34" i="2"/>
  <c r="E34" i="2"/>
  <c r="A35" i="2"/>
  <c r="D35" i="2"/>
  <c r="E35" i="2"/>
  <c r="A38" i="2"/>
  <c r="D38" i="2"/>
  <c r="E38" i="2"/>
  <c r="A40" i="2"/>
  <c r="D40" i="2"/>
  <c r="E40" i="2"/>
  <c r="A41" i="2"/>
  <c r="D41" i="2"/>
  <c r="E41" i="2"/>
  <c r="A42" i="2"/>
  <c r="D42" i="2"/>
  <c r="E42" i="2"/>
  <c r="A43" i="2"/>
  <c r="D43" i="2"/>
  <c r="E43" i="2"/>
  <c r="A45" i="2"/>
  <c r="D45" i="2"/>
  <c r="E45" i="2"/>
  <c r="A47" i="2"/>
  <c r="D47" i="2"/>
  <c r="E47" i="2"/>
  <c r="A48" i="2"/>
  <c r="D48" i="2"/>
  <c r="E48" i="2"/>
  <c r="A55" i="2"/>
  <c r="D55" i="2"/>
  <c r="E55" i="2"/>
  <c r="A59" i="2"/>
  <c r="D59" i="2"/>
  <c r="E59" i="2"/>
  <c r="A60" i="2"/>
  <c r="D60" i="2"/>
  <c r="E60" i="2"/>
  <c r="A64" i="2"/>
  <c r="D64" i="2"/>
  <c r="E64" i="2"/>
  <c r="A65" i="2"/>
  <c r="D65" i="2"/>
  <c r="E65" i="2"/>
  <c r="A67" i="2"/>
  <c r="D67" i="2"/>
  <c r="E67" i="2"/>
  <c r="H70" i="3"/>
  <c r="I68" i="3"/>
  <c r="H68" i="3"/>
  <c r="G68" i="3"/>
  <c r="H67" i="3"/>
  <c r="I66" i="3"/>
  <c r="H66" i="3"/>
  <c r="G66" i="3"/>
  <c r="I65" i="3"/>
  <c r="H65" i="3"/>
  <c r="G65" i="3"/>
  <c r="H64" i="3"/>
  <c r="H63" i="3"/>
  <c r="I62" i="3"/>
  <c r="H62" i="3"/>
  <c r="G62" i="3"/>
  <c r="H61" i="3"/>
  <c r="H60" i="3"/>
  <c r="I60" i="3"/>
  <c r="H59" i="3"/>
  <c r="H58" i="3"/>
  <c r="H56" i="3"/>
  <c r="I53" i="3"/>
  <c r="H53" i="3"/>
  <c r="G53" i="3"/>
  <c r="I50" i="3"/>
  <c r="H50" i="3"/>
  <c r="G50" i="3"/>
  <c r="I48" i="3"/>
  <c r="H48" i="3"/>
  <c r="G48" i="3"/>
  <c r="I47" i="3"/>
  <c r="H47" i="3"/>
  <c r="G47" i="3"/>
  <c r="I44" i="3"/>
  <c r="H44" i="3"/>
  <c r="G44" i="3"/>
  <c r="I43" i="3"/>
  <c r="H43" i="3"/>
  <c r="G43" i="3"/>
  <c r="I39" i="3"/>
  <c r="H39" i="3"/>
  <c r="G39" i="3"/>
  <c r="I33" i="3"/>
  <c r="H33" i="3"/>
  <c r="G33" i="3"/>
  <c r="I32" i="3"/>
  <c r="H32" i="3"/>
  <c r="G32" i="3"/>
  <c r="I31" i="3"/>
  <c r="H31" i="3"/>
  <c r="G31" i="3"/>
  <c r="I30" i="3"/>
  <c r="H30" i="3"/>
  <c r="G30" i="3"/>
  <c r="I29" i="3"/>
  <c r="H29" i="3"/>
  <c r="G29" i="3"/>
  <c r="I28" i="3"/>
  <c r="H28" i="3"/>
  <c r="G28" i="3"/>
  <c r="I27" i="3"/>
  <c r="H27" i="3"/>
  <c r="G27" i="3"/>
  <c r="I26" i="3"/>
  <c r="H26" i="3"/>
  <c r="G26" i="3"/>
  <c r="I25" i="3"/>
  <c r="H25" i="3"/>
  <c r="G25" i="3"/>
  <c r="I24" i="3"/>
  <c r="H24" i="3"/>
  <c r="G24" i="3"/>
  <c r="I23" i="3"/>
  <c r="H23" i="3"/>
  <c r="G23" i="3"/>
  <c r="I22" i="3"/>
  <c r="H22" i="3"/>
  <c r="G22" i="3"/>
  <c r="I21" i="3"/>
  <c r="H21" i="3"/>
  <c r="G21" i="3"/>
  <c r="I20" i="3"/>
  <c r="H20" i="3"/>
  <c r="G20" i="3"/>
  <c r="I19" i="3"/>
  <c r="H19" i="3"/>
  <c r="G19" i="3"/>
  <c r="I18" i="3"/>
  <c r="H18" i="3"/>
  <c r="G18" i="3"/>
  <c r="I17" i="3"/>
  <c r="H17" i="3"/>
  <c r="G17" i="3"/>
  <c r="I16" i="3"/>
  <c r="H16" i="3"/>
  <c r="G16" i="3"/>
  <c r="I15" i="3"/>
  <c r="H15" i="3"/>
  <c r="G15" i="3"/>
  <c r="I14" i="3"/>
  <c r="H14" i="3"/>
  <c r="G14" i="3"/>
  <c r="I13" i="3"/>
  <c r="H13" i="3"/>
  <c r="G13" i="3"/>
  <c r="I12" i="3"/>
  <c r="H12" i="3"/>
  <c r="G12" i="3"/>
  <c r="I11" i="3"/>
  <c r="H11" i="3"/>
  <c r="G11" i="3"/>
  <c r="I10" i="3"/>
  <c r="H10" i="3"/>
  <c r="G10" i="3"/>
  <c r="I9" i="3"/>
  <c r="H9" i="3"/>
  <c r="G9" i="3"/>
  <c r="I8" i="3"/>
  <c r="H8" i="3"/>
  <c r="G8" i="3"/>
  <c r="I7" i="3"/>
  <c r="H7" i="3"/>
  <c r="G7" i="3"/>
  <c r="I6" i="3"/>
  <c r="H6" i="3"/>
  <c r="G6" i="3"/>
  <c r="I5" i="3"/>
  <c r="H5" i="3"/>
  <c r="G5" i="3"/>
  <c r="I4" i="3"/>
  <c r="H4" i="3"/>
  <c r="G4" i="3"/>
  <c r="I78" i="1"/>
  <c r="H78" i="1" s="1"/>
  <c r="G78" i="1" s="1"/>
  <c r="I64" i="1"/>
  <c r="H64" i="1" s="1"/>
  <c r="G64" i="1" s="1"/>
  <c r="I63" i="1"/>
  <c r="H63" i="1" s="1"/>
  <c r="G63" i="1" s="1"/>
  <c r="I62" i="1"/>
  <c r="H62" i="1" s="1"/>
  <c r="G62" i="1" s="1"/>
  <c r="I45" i="1"/>
  <c r="H45" i="1" s="1"/>
  <c r="G45" i="1" s="1"/>
  <c r="I44" i="1"/>
  <c r="H44" i="1" s="1"/>
  <c r="G44" i="1" s="1"/>
  <c r="I43" i="1"/>
  <c r="H43" i="1" s="1"/>
  <c r="G43" i="1" s="1"/>
  <c r="I19" i="1"/>
  <c r="H19" i="1" s="1"/>
  <c r="G19" i="1" s="1"/>
  <c r="I6" i="1"/>
  <c r="H6" i="1" s="1"/>
  <c r="K6" i="1"/>
  <c r="I7" i="1"/>
  <c r="H7" i="1" s="1"/>
  <c r="G7" i="1" s="1"/>
  <c r="I8" i="1"/>
  <c r="H8" i="1" s="1"/>
  <c r="G8" i="1" s="1"/>
  <c r="I9" i="1"/>
  <c r="H9" i="1" s="1"/>
  <c r="G9" i="1" s="1"/>
  <c r="I10" i="1"/>
  <c r="H10" i="1" s="1"/>
  <c r="G10" i="1" s="1"/>
  <c r="I11" i="1"/>
  <c r="H11" i="1" s="1"/>
  <c r="G11" i="1" s="1"/>
  <c r="I12" i="1"/>
  <c r="H12" i="1" s="1"/>
  <c r="G12" i="1" s="1"/>
  <c r="I13" i="1"/>
  <c r="H13" i="1" s="1"/>
  <c r="G13" i="1" s="1"/>
  <c r="I14" i="1"/>
  <c r="H14" i="1" s="1"/>
  <c r="G14" i="1" s="1"/>
  <c r="I15" i="1"/>
  <c r="H15" i="1" s="1"/>
  <c r="G15" i="1" s="1"/>
  <c r="I16" i="1"/>
  <c r="H16" i="1" s="1"/>
  <c r="G16" i="1" s="1"/>
  <c r="I17" i="1"/>
  <c r="H17" i="1" s="1"/>
  <c r="G17" i="1" s="1"/>
  <c r="I18" i="1"/>
  <c r="H18" i="1" s="1"/>
  <c r="G18" i="1" s="1"/>
  <c r="I20" i="1"/>
  <c r="H20" i="1" s="1"/>
  <c r="G20" i="1" s="1"/>
  <c r="I21" i="1"/>
  <c r="H21" i="1"/>
  <c r="G21" i="1" s="1"/>
  <c r="I22" i="1"/>
  <c r="H22" i="1" s="1"/>
  <c r="G22" i="1" s="1"/>
  <c r="I23" i="1"/>
  <c r="H23" i="1" s="1"/>
  <c r="G23" i="1" s="1"/>
  <c r="I24" i="1"/>
  <c r="H24" i="1" s="1"/>
  <c r="G24" i="1" s="1"/>
  <c r="I25" i="1"/>
  <c r="H25" i="1" s="1"/>
  <c r="G25" i="1" s="1"/>
  <c r="I26" i="1"/>
  <c r="H26" i="1" s="1"/>
  <c r="G26" i="1" s="1"/>
  <c r="I27" i="1"/>
  <c r="H27" i="1" s="1"/>
  <c r="G27" i="1" s="1"/>
  <c r="I28" i="1"/>
  <c r="H28" i="1" s="1"/>
  <c r="G28" i="1" s="1"/>
  <c r="I29" i="1"/>
  <c r="H29" i="1" s="1"/>
  <c r="G29" i="1" s="1"/>
  <c r="I30" i="1"/>
  <c r="H30" i="1" s="1"/>
  <c r="G30" i="1" s="1"/>
  <c r="I31" i="1"/>
  <c r="H31" i="1" s="1"/>
  <c r="G31" i="1" s="1"/>
  <c r="I32" i="1"/>
  <c r="H32" i="1" s="1"/>
  <c r="G32" i="1" s="1"/>
  <c r="I33" i="1"/>
  <c r="H33" i="1" s="1"/>
  <c r="G33" i="1" s="1"/>
  <c r="I34" i="1"/>
  <c r="H34" i="1" s="1"/>
  <c r="G34" i="1" s="1"/>
  <c r="I35" i="1"/>
  <c r="H35" i="1" s="1"/>
  <c r="G35" i="1" s="1"/>
  <c r="I36" i="1"/>
  <c r="H36" i="1" s="1"/>
  <c r="G36" i="1" s="1"/>
  <c r="I37" i="1"/>
  <c r="H37" i="1" s="1"/>
  <c r="G37" i="1" s="1"/>
  <c r="I38" i="1"/>
  <c r="H38" i="1" s="1"/>
  <c r="G38" i="1" s="1"/>
  <c r="I39" i="1"/>
  <c r="H39" i="1" s="1"/>
  <c r="G39" i="1" s="1"/>
  <c r="I40" i="1"/>
  <c r="H40" i="1" s="1"/>
  <c r="G40" i="1" s="1"/>
  <c r="I41" i="1"/>
  <c r="H41" i="1" s="1"/>
  <c r="G41" i="1" s="1"/>
  <c r="I42" i="1"/>
  <c r="H42" i="1" s="1"/>
  <c r="G42" i="1" s="1"/>
  <c r="I46" i="1"/>
  <c r="H46" i="1" s="1"/>
  <c r="G46" i="1" s="1"/>
  <c r="I47" i="1"/>
  <c r="H47" i="1" s="1"/>
  <c r="G47" i="1" s="1"/>
  <c r="I48" i="1"/>
  <c r="H48" i="1" s="1"/>
  <c r="G48" i="1" s="1"/>
  <c r="I49" i="1"/>
  <c r="H49" i="1" s="1"/>
  <c r="G49" i="1" s="1"/>
  <c r="I50" i="1"/>
  <c r="H50" i="1" s="1"/>
  <c r="G50" i="1" s="1"/>
  <c r="I51" i="1"/>
  <c r="H51" i="1" s="1"/>
  <c r="G51" i="1" s="1"/>
  <c r="I52" i="1"/>
  <c r="H52" i="1" s="1"/>
  <c r="G52" i="1" s="1"/>
  <c r="I53" i="1"/>
  <c r="H53" i="1" s="1"/>
  <c r="G53" i="1" s="1"/>
  <c r="I54" i="1"/>
  <c r="H54" i="1" s="1"/>
  <c r="G54" i="1" s="1"/>
  <c r="I55" i="1"/>
  <c r="H55" i="1" s="1"/>
  <c r="G55" i="1" s="1"/>
  <c r="I56" i="1"/>
  <c r="H56" i="1" s="1"/>
  <c r="G56" i="1" s="1"/>
  <c r="I57" i="1"/>
  <c r="H57" i="1" s="1"/>
  <c r="G57" i="1" s="1"/>
  <c r="I58" i="1"/>
  <c r="H58" i="1" s="1"/>
  <c r="G58" i="1" s="1"/>
  <c r="I59" i="1"/>
  <c r="H59" i="1" s="1"/>
  <c r="G59" i="1" s="1"/>
  <c r="I60" i="1"/>
  <c r="H60" i="1" s="1"/>
  <c r="G60" i="1" s="1"/>
  <c r="I61" i="1"/>
  <c r="H61" i="1" s="1"/>
  <c r="G61" i="1" s="1"/>
  <c r="I65" i="1"/>
  <c r="H65" i="1" s="1"/>
  <c r="G65" i="1" s="1"/>
  <c r="I66" i="1"/>
  <c r="H66" i="1" s="1"/>
  <c r="G66" i="1" s="1"/>
  <c r="I67" i="1"/>
  <c r="H67" i="1" s="1"/>
  <c r="G67" i="1" s="1"/>
  <c r="I68" i="1"/>
  <c r="H68" i="1" s="1"/>
  <c r="G68" i="1" s="1"/>
  <c r="I69" i="1"/>
  <c r="H69" i="1" s="1"/>
  <c r="G69" i="1" s="1"/>
  <c r="I70" i="1"/>
  <c r="H70" i="1" s="1"/>
  <c r="G70" i="1" s="1"/>
  <c r="I73" i="1"/>
  <c r="H73" i="1"/>
  <c r="G73" i="1" s="1"/>
  <c r="I74" i="1"/>
  <c r="H74" i="1" s="1"/>
  <c r="G74" i="1" s="1"/>
  <c r="I75" i="1"/>
  <c r="H75" i="1" s="1"/>
  <c r="G75" i="1" s="1"/>
  <c r="I76" i="1"/>
  <c r="H76" i="1" s="1"/>
  <c r="G76" i="1" s="1"/>
  <c r="I77" i="1"/>
  <c r="H77" i="1" s="1"/>
  <c r="G77" i="1" s="1"/>
  <c r="I79" i="1"/>
  <c r="H79" i="1" s="1"/>
  <c r="G79" i="1" s="1"/>
  <c r="I80" i="1"/>
  <c r="H80" i="1" s="1"/>
  <c r="G80" i="1" s="1"/>
  <c r="I81" i="1"/>
  <c r="H81" i="1"/>
  <c r="G81" i="1" s="1"/>
  <c r="I82" i="1"/>
  <c r="H82" i="1" s="1"/>
  <c r="G82" i="1" s="1"/>
  <c r="J1" i="1" l="1"/>
  <c r="I1" i="1"/>
  <c r="G6" i="1"/>
  <c r="H1" i="1" s="1"/>
</calcChain>
</file>

<file path=xl/comments1.xml><?xml version="1.0" encoding="utf-8"?>
<comments xmlns="http://schemas.openxmlformats.org/spreadsheetml/2006/main">
  <authors>
    <author>LCBO</author>
  </authors>
  <commentList>
    <comment ref="F46" authorId="0" guid="{04E5DCF1-C3ED-4A4B-89C8-B4814D665591}">
      <text>
        <r>
          <rPr>
            <b/>
            <sz val="9"/>
            <color indexed="81"/>
            <rFont val="Tahoma"/>
            <family val="2"/>
          </rPr>
          <t>LCBO:</t>
        </r>
        <r>
          <rPr>
            <sz val="9"/>
            <color indexed="81"/>
            <rFont val="Tahoma"/>
            <family val="2"/>
          </rPr>
          <t xml:space="preserve">
entertaining-sized formats? </t>
        </r>
      </text>
    </comment>
  </commentList>
</comments>
</file>

<file path=xl/sharedStrings.xml><?xml version="1.0" encoding="utf-8"?>
<sst xmlns="http://schemas.openxmlformats.org/spreadsheetml/2006/main" count="1955" uniqueCount="473">
  <si>
    <t xml:space="preserve">Premium whiskies from around the world.  Products should be unique, award winning and highly regarded. Preference may be given to new brands, or emerging regions new to the Ontario market.
Submissions are considered for a quarterly release in the Whisky Shop program (120 stores).  
Turn 2: Duration Feb 2018 to May 2018.
750mL and 200mL equivalents are encouraged
Distillery features may be considered meaning 3-5 products from one distillery will be featured.  To be considered for a distillery feature, a written proposal must be submitted </t>
  </si>
  <si>
    <t>$39.95 - $150 +</t>
  </si>
  <si>
    <t>All countries</t>
  </si>
  <si>
    <t>Whisky Shop, winter release</t>
  </si>
  <si>
    <t>Brown spirits</t>
  </si>
  <si>
    <t xml:space="preserve">VQA Wines and QA Fruit Wines with a focus on key Ontario varietals from producers located in PEC, LENS and emerging regions. Distribution is limited to a selected number of stores. </t>
  </si>
  <si>
    <t>Various</t>
  </si>
  <si>
    <t>Canada (Ontario)</t>
  </si>
  <si>
    <t>Ontario Wines Direct Delivery (on shelf June 2018; P3)</t>
  </si>
  <si>
    <t>Ontario wines</t>
  </si>
  <si>
    <t>1) Big Brands: Successful brand in other local and export markets.  Strong packaging and marketing support.  Single serve aluminum can preferred.  Competitively priced to existing competitive set.  Brand line extensions will be considered.  Existing brand must be a category leader at LCBO and growing.  Format extensions will not be considered.
2) Craft Brands: Successful, top-tier brand in local or other international markets, or in LCBO's Seasonal Craft Beer programs.  Strong packaging and marketing support.  Competitively priced to existing competitive set.</t>
  </si>
  <si>
    <t>All Countries (excludes Ontario Beer)</t>
  </si>
  <si>
    <t>International &amp; Out Of Province Beer</t>
  </si>
  <si>
    <t>Beer &amp; Cider</t>
  </si>
  <si>
    <t xml:space="preserve">Products appropriate for the Winter season (i.e., Imperial Stouts, Barley Wines, Old Ales, Spiced &amp; Strong Ales, Oak Aged Beers, etc. ) will be considered.  Single serving large bottle formats preferred.  Proven track record in other markets.  Renowned or award winning.  One time purchase only.  Distribution is limited to approximately 100 stores that are part of this program.  </t>
  </si>
  <si>
    <t>All Countries (excludes Ontario Craft Beer)</t>
  </si>
  <si>
    <t>Import/Out of Province Seasonal Craft Beer - Winter</t>
  </si>
  <si>
    <r>
      <t xml:space="preserve">Seeking spirits locally distilled in Ontario by small producers who embrace a "grain to glass" philosophy.  Producers must hold a valid AGCO issued Manufacturer's License, and be directly responsible for the production of their product (i.e. they must own a still).  Products that are contract distilled will not be considered for this program.  Products accepted for the program are authorized for </t>
    </r>
    <r>
      <rPr>
        <u/>
        <sz val="10"/>
        <color theme="1"/>
        <rFont val="Calibri"/>
        <family val="2"/>
      </rPr>
      <t xml:space="preserve">Direct-to-Store Delivery </t>
    </r>
    <r>
      <rPr>
        <sz val="10"/>
        <color theme="1"/>
        <rFont val="Calibri"/>
        <family val="2"/>
      </rPr>
      <t>to a maximum of 25 retail stores initially.  Suppliers are encouraged to select stores in their own backyard with the option to ladder up, should sales support the increase.  Distillers may be considered for up to a maxumum of 4 skus in the program at any given time.   See the Doing Business With LCBO Trade Website for more details.</t>
    </r>
  </si>
  <si>
    <t>$26.75+</t>
  </si>
  <si>
    <t>Ontario Small Distiller Direct-to-Store Delivery Program</t>
  </si>
  <si>
    <t>Spirits</t>
  </si>
  <si>
    <t>Holiday gifting</t>
  </si>
  <si>
    <t>All</t>
  </si>
  <si>
    <t xml:space="preserve">New LCBO VQA Wines. All red and white varietal wines will be considered with a focus on single varietal wines (Cab Franc, Pinot Noir, Baco Noir, Sauvignon Blanc). Strong brand proposition, compelling packaging and marketing support/plan are strongly considered. Wines must represent exceptional price/value relative to competitive set. </t>
  </si>
  <si>
    <t>$11.95-$16.95</t>
  </si>
  <si>
    <t>VQA Table Wines</t>
  </si>
  <si>
    <t>Premium whiskies from around the world.  Products should be unique, award winning and highly regarded. Preference may be given to new brands, or emerging regions new to the Ontario market.  Submissions are considered for a quarterly or annual release in the Whisky Shop program (120 stores).  
The Fall Turn duration is Oct 2017 to Feb 2018
Annual listings from Oct  2017 to Sept 2018.
750mL and 200mL equivalents are encouraged Distillery features may be considered meaning 3-5 products from one distillery will be featured.  To be considered for a distillery feature, a written proposal must be submitted to the category prior to the pre-submission deadline.</t>
  </si>
  <si>
    <t>Whisky shop, fall release &amp; annual listings</t>
  </si>
  <si>
    <t>Brown Spirits</t>
  </si>
  <si>
    <t xml:space="preserve">Non-VQA Wines: Focus on exciting brands with innovative packaging and all natural, on-trend flavour profiles. </t>
  </si>
  <si>
    <t>$9.95-$13.95</t>
  </si>
  <si>
    <t>Specialty / Flavoured Wines</t>
  </si>
  <si>
    <t>Ontario Wines</t>
  </si>
  <si>
    <t xml:space="preserve">ICB:  All size formats will be considered with a particular focus on 750ml, 1L tetra and 1.5L in popular varietals. White varietals will focus on Pinot Grigio, Sauvignon Blanc, and Chardonnay. Red varietals with a focus on Blends and Cabernet Sauvignon. </t>
  </si>
  <si>
    <t>$9.95/750ml +</t>
  </si>
  <si>
    <t>International Canadian Blends</t>
  </si>
  <si>
    <t>Holiday</t>
  </si>
  <si>
    <t>Ontario Craft seasonal beers appropriate for Summer (i.e., Wheat, Fruit Beers, Saison, etc.). Sales success from brewery retail store or on premise (if applicable) will be considered. Available for a limited time only.</t>
  </si>
  <si>
    <t>Ontario Seasonal Craft Beer - Summer</t>
  </si>
  <si>
    <t xml:space="preserve">Looking to assess the real products from the 2016 Nouveau campaign. Actively looking for red and white wines from new and established sources in Europe, the USA, and Canada (BC and Ontario). Sample deadline and tasting dates subject to change. Successful applicants will be notified of any change. </t>
  </si>
  <si>
    <t>$8.95 - $13.95</t>
  </si>
  <si>
    <t>All Countries</t>
  </si>
  <si>
    <t>Nouveau Wines</t>
  </si>
  <si>
    <t>All Wines</t>
  </si>
  <si>
    <t>HOLD SPACE</t>
  </si>
  <si>
    <t>New World Wines</t>
  </si>
  <si>
    <t xml:space="preserve">Obtain permission of category/product manager before submitting to adhoc tenders. For wines not covered in other Product Calls within this Needs Letter. </t>
  </si>
  <si>
    <t>All EW Countries</t>
  </si>
  <si>
    <t>EW Adhoc #3</t>
  </si>
  <si>
    <t>European Wines</t>
  </si>
  <si>
    <t>OW Adhoc  -  #3</t>
  </si>
  <si>
    <t>Open</t>
  </si>
  <si>
    <r>
      <t xml:space="preserve">Focus is on premium and deluxe products in the following sets: Cognac, Armagnac, Calvados, Grappa, Deluxe Brandy, Cream Liquor, Deluxe Aged Rum.
These products will be purchased on a one-shot and seasonal basis and will be merchandised in-section. 
Preference may be given products that; reflect the newest flavour and cocktail trends; are exciting brand extensions; products that fill a need missing from our existing portfolio
</t>
    </r>
    <r>
      <rPr>
        <b/>
        <sz val="10"/>
        <rFont val="Calibri"/>
        <family val="2"/>
        <scheme val="minor"/>
      </rPr>
      <t>Asian Spirits:</t>
    </r>
    <r>
      <rPr>
        <sz val="10"/>
        <rFont val="Calibri"/>
        <family val="2"/>
        <scheme val="minor"/>
      </rPr>
      <t xml:space="preserve">
Limited seasonal or one-shot opportunities may exist to test new offerings in order to feed current interest and growth. </t>
    </r>
  </si>
  <si>
    <t>$25.95+</t>
  </si>
  <si>
    <t>Fall seasonal / Asian Spirits</t>
  </si>
  <si>
    <t>For wines directly solicited by the Product or Category Manager. Utilized to capitalize on immediate needs, and/or wines not covered in the varietal tenders. Obtain permission of category/product manager before submitting to adhoc tenders.</t>
  </si>
  <si>
    <t>ALL NW Countries</t>
  </si>
  <si>
    <t>NWW Ahoc #3</t>
  </si>
  <si>
    <t>hold the date for later addition</t>
  </si>
  <si>
    <t>Identified as Shiraz on the label (no Syrah). Strong quality, shelf appeal and a competitive advertising and promotional budget that includes budget for LTO's, Display and Advertising. Brand extensions, or new to LCBO Wines considered equally.</t>
  </si>
  <si>
    <t>$12.95-$18.95</t>
  </si>
  <si>
    <t>Australia</t>
  </si>
  <si>
    <t>Shiraz</t>
  </si>
  <si>
    <t>Ontario Wines Direct Delivery (on Shelf March 2018; P13)</t>
  </si>
  <si>
    <t>Submissions for permanent listings (i.e., new brand, new format) from existing craft  breweries.</t>
  </si>
  <si>
    <t>Ontario Craft Beer - Existing Suppliers</t>
  </si>
  <si>
    <t>Imported and local Ontario Halloween themed / pumpkin beers.
Imported/out-of-province Products appropriate for the Autumn season (i.e., Oktoberfest beers, Belgian &amp; English Style Pale Ales, Stouts, Porters, Oak Aged Beers, etc. ) will be considered.  Single serving large bottle formats preferred.  Proven track record in other markets.  Renowned or award winning.  One time purchase only.</t>
  </si>
  <si>
    <t xml:space="preserve">All Countries </t>
  </si>
  <si>
    <t>All Halloween + Import/OOP Seasonal Craft Beer - Autumn</t>
  </si>
  <si>
    <t>Ontario Craft seasonal beers appropriate for Spring  (i.e., Imperial IPA's, Bock beers, Sour beers, etc.) will be considered. Sales success from brewery retail store or on premise (if applicable) will be considered. Available for a limited time only.</t>
  </si>
  <si>
    <t>Ontario Seasonal Craft Beer - Spring</t>
  </si>
  <si>
    <t xml:space="preserve">Domestic or imported Cider and Perry will be considered.  Traditional and Flavoured styles.  Single serve can or multi-pack bottle format preferred.  Proven track record in other markets.  Renowned or award winning.  </t>
  </si>
  <si>
    <t>Competitively priced to existing portfolio</t>
  </si>
  <si>
    <t>Cider</t>
  </si>
  <si>
    <t>Product from craft breweries new to LCBO (i.e., do not have a current listing).  Should have year-round appeal and be positioned as the flagship brand.</t>
  </si>
  <si>
    <t>Ontario Craft Beer - New Suppliers</t>
  </si>
  <si>
    <t xml:space="preserve">VQA Table Wines </t>
  </si>
  <si>
    <t>Modern package/style, engaging story and/or success on other markets.</t>
  </si>
  <si>
    <t>$8.95-$12.95</t>
  </si>
  <si>
    <t>France</t>
  </si>
  <si>
    <t>South West France White</t>
  </si>
  <si>
    <t>two calls on the same date</t>
  </si>
  <si>
    <t>Modern package/style, engaging story and/or success on other markets; focus on Cahors and Madiran only for $13.95 - $14.95 price tier (under is welcome).</t>
  </si>
  <si>
    <t>$9.95-$14.95</t>
  </si>
  <si>
    <t>South West France Red</t>
  </si>
  <si>
    <t xml:space="preserve">Looking for wines that will be priced below $10.95/750mL. Focus on popular varietals or blends. Wines must be delicious and over-deliver for the price point. Can be new to market brands or extensions. Strong shelf appeal and a competitive advertising and promotional budget that includes budget for LTO's, Display and Advertising. We strongly advise Agents to meet with the category in advance of the submission date, to provide insight and rational. </t>
  </si>
  <si>
    <t>≤ $10.90</t>
  </si>
  <si>
    <t>Value Wines</t>
  </si>
  <si>
    <t>TBD - Holding Spot</t>
  </si>
  <si>
    <t>$7.95-$15.95</t>
  </si>
  <si>
    <t>Wines Licensee Program</t>
  </si>
  <si>
    <t>New World &amp; European Wines</t>
  </si>
  <si>
    <r>
      <rPr>
        <b/>
        <sz val="10"/>
        <color indexed="8"/>
        <rFont val="Calibri"/>
        <family val="2"/>
      </rPr>
      <t xml:space="preserve">Seasonal Liqueurs </t>
    </r>
    <r>
      <rPr>
        <sz val="10"/>
        <color indexed="8"/>
        <rFont val="Calibri"/>
        <family val="2"/>
      </rPr>
      <t xml:space="preserve">
Preference will be given to brand extensions, or branded program with new and innovative flavours.
Preference will be given to products that fall in the $20.00 to $29.95 price range (750ml)
Strong marketing support required. 
Ease of use.
Commitment to gaining licensee support.
Brand or size extensions.
</t>
    </r>
    <r>
      <rPr>
        <b/>
        <sz val="10"/>
        <color indexed="8"/>
        <rFont val="Calibri"/>
        <family val="2"/>
      </rPr>
      <t>Barkeep’s pantry</t>
    </r>
    <r>
      <rPr>
        <sz val="10"/>
        <color indexed="8"/>
        <rFont val="Calibri"/>
        <family val="2"/>
      </rPr>
      <t xml:space="preserve">
Unique mixology focused products for targeted distribution to fill gaps in assortment.
Commitment to gaining licensee support.
One shot or Year round program
Agents must confirm available quantities before making product application in NISS.
Agents are encouraged to survey licensee interest in advance.
Stand out packaging.
</t>
    </r>
    <r>
      <rPr>
        <b/>
        <sz val="10"/>
        <color indexed="8"/>
        <rFont val="Calibri"/>
        <family val="2"/>
      </rPr>
      <t xml:space="preserve">
Tequila (100% agave &amp; Mezcal)</t>
    </r>
    <r>
      <rPr>
        <sz val="10"/>
        <color indexed="8"/>
        <rFont val="Calibri"/>
        <family val="2"/>
      </rPr>
      <t xml:space="preserve">
For Seasonal and one shot listing.
Established, successful brands in foreign markets or other Canadian provinces. Stand out packaging.
Strong marketing budget. Commitment to gaining licensee support (target 24% of total sales)
</t>
    </r>
  </si>
  <si>
    <t>(seasonal liqueurs) $20.00 - $39.95
(Barkeep’s Pantry)
$20.00+
                                   (Tequila) $34.95 - $99.95</t>
  </si>
  <si>
    <t>Summer seasonal liqueurs &amp; Tequila</t>
  </si>
  <si>
    <r>
      <t xml:space="preserve">Multi-serve format (750 mL or larger). Easy solutions for both new and traditional cocktails in ready-to-serve, entertaining-sized formats. Range of spirit bases will be considered. </t>
    </r>
    <r>
      <rPr>
        <u/>
        <sz val="10"/>
        <color indexed="8"/>
        <rFont val="Calibri"/>
        <family val="2"/>
      </rPr>
      <t>Leading brand name spirits / mixes are requested</t>
    </r>
    <r>
      <rPr>
        <sz val="10"/>
        <color indexed="8"/>
        <rFont val="Calibri"/>
        <family val="2"/>
      </rPr>
      <t>. Large format offerings are of interest. Liquids should deliver the appropriate alc/vol for the cocktail. An evolution of the current assortment is essential. Preference will be given to products with premium and/or environmentally friendly packaging, and those with year-round appeal. Preference will also be given to brands that are spirit-based. And preference will be given to brands that are exclusive to the LCBO and are produced domestically.
Licensee-only opportunities are of interest.</t>
    </r>
  </si>
  <si>
    <t xml:space="preserve">Value: ≤$13.90,
Mainstream: $13.95-$15.90, Premium: ≥$15.95
(based on 750 mL)
</t>
  </si>
  <si>
    <t xml:space="preserve">Premixed Cocktails </t>
  </si>
  <si>
    <t>RTD</t>
  </si>
  <si>
    <t>Single serve or multi-packs. Range of spirit/wine bases will be considered. Products that target a diversified customer base and appeal to consumer's changing taste profiles (i.e. less sweet, low calorie/sugar, natural ingredients) are of special interest. Brands that target current refreshment trends are preferred (i.e. craft, single serve, male-focused).
Preference will be given to products with premium and/or environmentally friendly packaging. 
Preference will also be given to brands that are spirit-based.                                                                                                                                                                                                                           And preference will be given to brands that are exclusive to the LCBO and are produced domestically.
Shooter formats, products with caffeine levels &gt;30mg/serve, and open-ended carriers will not be considered. 100% malt-based products will also not be considered, however products that combine malt + spirit base are encouraged and will be considered under a spirit based markup structure.
Licensee-only opportunities are of interest.
Party Packs for the spring/summer season should be submitted under this call for consideration.</t>
  </si>
  <si>
    <t xml:space="preserve">Value Pricing: 
&lt; $0.594 per 100ml for 6-pack, ≥1L containers, and ≥473mL single serve;
&lt; $0.684 per 100ml for 4-packs
All pricing above these level falls into Premium. Preference will be given to Premium pricing
(based on 750 mL)
</t>
  </si>
  <si>
    <t>Coolers</t>
  </si>
  <si>
    <t xml:space="preserve">Certified organic wines only. Focus on popular varietals or blends. Strong quality for the price is a must. Organic status must be clearly identifiable on the front label. A competitive advertising and promotional budget is critical. </t>
  </si>
  <si>
    <t>$9.95 - $17.95</t>
  </si>
  <si>
    <t xml:space="preserve">Organic Wines - Red/White Still </t>
  </si>
  <si>
    <t xml:space="preserve">Looking for still-white wines, sparkling wines, and flavoured wines (ex. Sangria) that capitalize on summer consumption behaviours. Also considering new format sizes such as single serve wines. Preference for wines with labels that provide instant association with summer. Also looking for wines with official associations with the 2016 Summer Olympics. Considering both new and existing brands. Exceptional price/value is paramount. </t>
  </si>
  <si>
    <t>$8.95 - $15.95</t>
  </si>
  <si>
    <t>Spring / Summer wines</t>
  </si>
  <si>
    <t>Modern package/style, engaging story and/or success on other markets; focus on Vacqueyras and Gigondas for $17.95-$19.95 price tier</t>
  </si>
  <si>
    <t>$13.95 – $19.95</t>
  </si>
  <si>
    <t>Cotes du Rhone, CdR-Village, and Cru</t>
  </si>
  <si>
    <t>Sample deadline and tasting dates subject to change. Successful applicants will be notified of any change. Preference for wines $13.95 and under. Actively looking for submissions from California, in addition to Europe and Ontario.</t>
  </si>
  <si>
    <t xml:space="preserve">Premium whiskies from around the world.  Products should be unique, award winning and highly regarded. Preference may be given to new brands, or emerging regions new to the Ontario market.
Submissions are considered for a quarterly release in the Whisky Shop program (120 stores). 
The spring turn duration is April 2017 to July  2017, The summer turn duration is July 2017  to Oct 2017. 
750mL and 200mL equivalents are encouraged
Distillery features may be considered meaning 3-5 products from one distillery will be featured.  To be considered for a distillery feature, a written proposal must be submitted to the category prior to the pre-submission deadline.
</t>
  </si>
  <si>
    <t>Whisky Shop, Spring &amp; Summer release</t>
  </si>
  <si>
    <t>Ontario Craft seasonal beers appropriate for Winter  (i.e., Imperial Stouts, Barley Wines, Old Ales, Spiced &amp; Strong Ales, Oak Aged beers, etc.) will be considered. Sales success from brewery retail store or on premise (if applicable) will be considered. Available for a limited time only.</t>
  </si>
  <si>
    <t>Ontario Seasonal Craft Beer - Winter</t>
  </si>
  <si>
    <t>NWW Ahoc #2</t>
  </si>
  <si>
    <r>
      <t xml:space="preserve">This tender is meant to bring  </t>
    </r>
    <r>
      <rPr>
        <u/>
        <sz val="10"/>
        <color theme="1"/>
        <rFont val="Calibri"/>
        <family val="2"/>
        <scheme val="minor"/>
      </rPr>
      <t>'NEW'</t>
    </r>
    <r>
      <rPr>
        <sz val="10"/>
        <color theme="1"/>
        <rFont val="Calibri"/>
        <family val="2"/>
        <scheme val="minor"/>
      </rPr>
      <t xml:space="preserve"> brands to market. To streamline this tender, we are asking Agents to pick a maximum of 3 concepts to submit for consideration, with up to 2 wines per brand (max of 6 NISS submissions per Agent). We strongly advise Agents to meet with the category in advance of the submission date, to provide insight and rational. Submissions must have a clear positioning statement, target market, strong shelf appeal, and offer strong quality for the price. A competitive advertising and promotional budget is also critical. Brands can be new or exist in markets outside of Ontario. Please do not submit brand or varietal extensions of wines active in LCBO or VINTAGES channels.</t>
    </r>
  </si>
  <si>
    <t>$11.95 - $17.95</t>
  </si>
  <si>
    <t>New Brands</t>
  </si>
  <si>
    <t>Obtain permission of category/product manager before submitting to adhoc tenders. For wines not covered in other Product Calls within this Needs Letter, offering outstanding innovation or high rate of success on other markets.</t>
  </si>
  <si>
    <t>EW Adhoc #2</t>
  </si>
  <si>
    <t>OW Adhoc  -  #2</t>
  </si>
  <si>
    <t xml:space="preserve">Products appropriate for the Summer season (i.e., Wheat, Fruit beers, Saisons, etc.) will be considered.  Single serving or large bottle formats preferred.  Proven track record in other markets.  Renowned or award winning.  One time purchase only.  Distribution is limited to approximately 100 stores that are part of this program.  </t>
  </si>
  <si>
    <t>Import/Out of Province Seasonal Craft Beer - Summer</t>
  </si>
  <si>
    <t xml:space="preserve">Brands, modern package/style, engaging story, success on other markets; ideally wines with true wine credentials. Finished offers only, no concepts in development. Final packages if selected for tasting. </t>
  </si>
  <si>
    <t>$9.95 - $15.95</t>
  </si>
  <si>
    <t>Germany</t>
  </si>
  <si>
    <t>Germany Red, Brands</t>
  </si>
  <si>
    <t xml:space="preserve">Brands, modern package/style, engaging story, success on other markets; focus on single varietals, ideally wines with true wine credentials. Finished offers only, no concepts in development. Final packages if selected for tasting. </t>
  </si>
  <si>
    <t>Germany White, Brands</t>
  </si>
  <si>
    <t>Ontario Wines Direct Delivery (on shelf October 2017)</t>
  </si>
  <si>
    <t xml:space="preserve">
All Countries (including Ontario). This Seasonal program  runs from fiscal P13 to P7. A marketing fee of 5% of the total PO cost will be applied, up to max of $7,000 and min of $2,000. Considering both new and existing brands. Demand strong packaging, price/quality, current awards/accolades preferred. Will consider both still / sparkling rose's, sweet and dry, and alternative formats. Additional IMAGE programming opportunities may exist for high volume purchases.</t>
  </si>
  <si>
    <t>$7.95 - $18.95</t>
  </si>
  <si>
    <t>Seasonal Rose Program</t>
  </si>
  <si>
    <r>
      <rPr>
        <b/>
        <sz val="10"/>
        <rFont val="Calibri"/>
        <family val="2"/>
      </rPr>
      <t>Year-round Premium, Deluxe and Spiced/Flavoured Rum:</t>
    </r>
    <r>
      <rPr>
        <sz val="10"/>
        <rFont val="Calibri"/>
        <family val="2"/>
      </rPr>
      <t xml:space="preserve">
Unique and/or renowned rums that broaden the representation of key rum producing countries.  Spiced/Flavoured rums focus on offering differentiation to the current assortment or are line extensions of current successful brands. Strong packaging and marketing support required. 
</t>
    </r>
    <r>
      <rPr>
        <b/>
        <sz val="10"/>
        <rFont val="Calibri"/>
        <family val="2"/>
      </rPr>
      <t>Seasonal/One-Shot Premium and Deluxe Rum:</t>
    </r>
    <r>
      <rPr>
        <sz val="10"/>
        <rFont val="Calibri"/>
        <family val="2"/>
      </rPr>
      <t xml:space="preserve">
Seeking gems from all rum nations that have reputable accolades.  These rums will appeal to the rum enthusiast and will offer strong points of difference to the current assortment. Success in other markets is a benefit.
</t>
    </r>
    <r>
      <rPr>
        <b/>
        <sz val="10"/>
        <rFont val="Calibri"/>
        <family val="2"/>
      </rPr>
      <t>Rum Gifts:</t>
    </r>
    <r>
      <rPr>
        <sz val="10"/>
        <rFont val="Calibri"/>
        <family val="2"/>
      </rPr>
      <t xml:space="preserve">
Seasonal/One-Shot opportunities are encouraged and will be considered in this call.  Launch timeframe will depend on the appropriate occasion/season. (i.e. Father's Day).
</t>
    </r>
    <r>
      <rPr>
        <b/>
        <sz val="10"/>
        <rFont val="Calibri"/>
        <family val="2"/>
      </rPr>
      <t>Cachaça:</t>
    </r>
    <r>
      <rPr>
        <sz val="10"/>
        <rFont val="Calibri"/>
        <family val="2"/>
      </rPr>
      <t xml:space="preserve">
Limited seasonal or one-shot opportunities may exist to test new cachaça offerings in order to feed current interest and growth. 
</t>
    </r>
    <r>
      <rPr>
        <b/>
        <sz val="10"/>
        <rFont val="Calibri"/>
        <family val="2"/>
      </rPr>
      <t>Spirits Boutiques</t>
    </r>
    <r>
      <rPr>
        <sz val="10"/>
        <rFont val="Calibri"/>
        <family val="2"/>
      </rPr>
      <t xml:space="preserve">: As part of the e-commerce product strategy, lcbo.com will house  Spirits Boutiques on an on-going basis.  These one-shot purchases will  appeal to the rum connoisseur and will offer strong points of difference to the current assortment such as niche assortment products, highly allocated products or special edition bottles.  These will be very small buys and may have a limited store distribution as well.
</t>
    </r>
  </si>
  <si>
    <t>$27.25+</t>
  </si>
  <si>
    <t>Rum</t>
  </si>
  <si>
    <t>White Spirits</t>
  </si>
  <si>
    <r>
      <rPr>
        <b/>
        <sz val="10"/>
        <rFont val="Calibri"/>
        <family val="2"/>
      </rPr>
      <t>Consideration will be given for the following purchases:
Year-round Premium, Super-Premium and Deluxe Vodka:</t>
    </r>
    <r>
      <rPr>
        <sz val="10"/>
        <rFont val="Calibri"/>
        <family val="2"/>
      </rPr>
      <t xml:space="preserve">
Established, successful brands in other markets or new brands with innovative packaging and/or targeting a new customer.  Authenticity at all touchpoints is key. Strong marketing support required. Preference will be given to products priced $28.00-$39.95 to support the a trade up strategy.
</t>
    </r>
    <r>
      <rPr>
        <b/>
        <sz val="10"/>
        <rFont val="Calibri"/>
        <family val="2"/>
      </rPr>
      <t>Seasonal/One-Shot Premium, Super-Premium and Deluxe Vodka:</t>
    </r>
    <r>
      <rPr>
        <sz val="10"/>
        <rFont val="Calibri"/>
        <family val="2"/>
      </rPr>
      <t xml:space="preserve">
Products that offer strong points of difference to the current assortment (i.e. local, craft/artisanal, unique distillation methods or marketing approaches). Success in other markets is a benefit.
</t>
    </r>
    <r>
      <rPr>
        <b/>
        <sz val="10"/>
        <rFont val="Calibri"/>
        <family val="2"/>
      </rPr>
      <t>Vodka Gifts:</t>
    </r>
    <r>
      <rPr>
        <sz val="10"/>
        <rFont val="Calibri"/>
        <family val="2"/>
      </rPr>
      <t xml:space="preserve">
Seasonal/One-Shot opportunities are encouraged and will be considered in this call.  Launch timeframe will depend on the appropriate occasion/season (i.e. Father's Day).
</t>
    </r>
    <r>
      <rPr>
        <b/>
        <sz val="10"/>
        <rFont val="Calibri"/>
        <family val="2"/>
      </rPr>
      <t xml:space="preserve">Spirits Boutiques: </t>
    </r>
    <r>
      <rPr>
        <sz val="10"/>
        <rFont val="Calibri"/>
        <family val="2"/>
      </rPr>
      <t xml:space="preserve">As part of the online product strategy, lcbo.com will house  Spirits Boutiques on an on-going basis.  These one-shot purchases will  appeal to the vodka connoisseur and will offer strong points of difference to the current assortment such as niche assortment products, highly allocated products or special edition bottles.  These will be very small buys and may have a limited store distribution as well.
</t>
    </r>
  </si>
  <si>
    <t>Vodka</t>
  </si>
  <si>
    <r>
      <rPr>
        <b/>
        <sz val="10"/>
        <color indexed="8"/>
        <rFont val="Calibri"/>
        <family val="2"/>
      </rPr>
      <t>Consideration will be given for the following purchases:</t>
    </r>
    <r>
      <rPr>
        <sz val="10"/>
        <color indexed="8"/>
        <rFont val="Calibri"/>
        <family val="2"/>
      </rPr>
      <t xml:space="preserve">
</t>
    </r>
    <r>
      <rPr>
        <b/>
        <sz val="10"/>
        <color indexed="8"/>
        <rFont val="Calibri"/>
        <family val="2"/>
      </rPr>
      <t>Year-round Flavoured Vodka:</t>
    </r>
    <r>
      <rPr>
        <sz val="10"/>
        <color indexed="8"/>
        <rFont val="Calibri"/>
        <family val="2"/>
      </rPr>
      <t xml:space="preserve">
Line extensions from established brands, or new brands with proven success in other markets.
Traditional and unique flavour profiles that fill gaps within the current assortment.
375mL formats to incent trial or multi-packs of trial sizes are of interest.
Strong marketing support required. 
</t>
    </r>
    <r>
      <rPr>
        <b/>
        <sz val="10"/>
        <color indexed="8"/>
        <rFont val="Calibri"/>
        <family val="2"/>
      </rPr>
      <t>Seasonal Flavoured Vodka Program:</t>
    </r>
    <r>
      <rPr>
        <sz val="10"/>
        <color indexed="8"/>
        <rFont val="Calibri"/>
        <family val="2"/>
      </rPr>
      <t xml:space="preserve">
Capitalizing on new trends and/or incremental trial opportunities in flavoured vodka, these products will be available for a limited time throughout P1-P6. 375mL's are encouraged. Success will be evaluated based on a pro-rating of the sales target for flavoured vodka.
</t>
    </r>
    <r>
      <rPr>
        <i/>
        <sz val="10"/>
        <color indexed="8"/>
        <rFont val="Calibri"/>
        <family val="2"/>
      </rPr>
      <t>All submissions must include a signature mixed drink and cocktail solution. Recipes should be uploaded along with the NISS submission.</t>
    </r>
  </si>
  <si>
    <t>Summer flavoured vodkas</t>
  </si>
  <si>
    <t xml:space="preserve">Brands - modern package/style, engaging story and/or success on other markets; focus on single varietal or blends typical of the area; ideally wine with true wines credentials. Finished offers only, no concepts in development. Final packages if selected for tasting. </t>
  </si>
  <si>
    <t>$8.95 - $14.95</t>
  </si>
  <si>
    <t>Spain, Portugal</t>
  </si>
  <si>
    <t>Iberia White</t>
  </si>
  <si>
    <t xml:space="preserve">Brands - modern package/style, engaging story and/or success on other markets; focus on single varietal or blends typical of the area; ideally wine with true wines credentials; accepting larger formats with 1.5L not exceeding $20 retail. Finished offers only, no concepts in development. Final packages if selected for tasting. </t>
  </si>
  <si>
    <t>Portugal</t>
  </si>
  <si>
    <t>Portugal Red</t>
  </si>
  <si>
    <t>Product from craft breweries and cideries new to LCBO (i.e., do not have a current listing).  Should have year-round appeal and be positioned as the flagship brand.</t>
  </si>
  <si>
    <t>Ontario Craft Beer &amp; Cider - New Suppliers</t>
  </si>
  <si>
    <t>Submissions for permanent listings (i.e., new brand, new format) from existing craft breweries.</t>
  </si>
  <si>
    <t>$8.95 - $16.95</t>
  </si>
  <si>
    <t>Spain</t>
  </si>
  <si>
    <t>Spain Red</t>
  </si>
  <si>
    <r>
      <t xml:space="preserve">Consideration will be given for the following purchases for Premium and Deluxe Gin:
</t>
    </r>
    <r>
      <rPr>
        <b/>
        <sz val="10"/>
        <rFont val="Calibri"/>
        <family val="2"/>
      </rPr>
      <t>Seasonal:</t>
    </r>
    <r>
      <rPr>
        <sz val="10"/>
        <rFont val="Calibri"/>
        <family val="2"/>
      </rPr>
      <t xml:space="preserve"> Preference will be given to unique product offerings that target new consumers and focus on quality, authenticity and craftsmanship.  Package appeal and marketing strategy/support will be a key consideration. Priority will be given to products priced $28.00-$39.95.
</t>
    </r>
    <r>
      <rPr>
        <b/>
        <sz val="10"/>
        <rFont val="Calibri"/>
        <family val="2"/>
      </rPr>
      <t>One Shot:</t>
    </r>
    <r>
      <rPr>
        <sz val="10"/>
        <rFont val="Calibri"/>
        <family val="2"/>
      </rPr>
      <t xml:space="preserve"> These gins will appeal to the gin connoisseur and will offer strong points of difference to the current assortment. Success in other markets is a benefit.
</t>
    </r>
    <r>
      <rPr>
        <b/>
        <sz val="10"/>
        <rFont val="Calibri"/>
        <family val="2"/>
      </rPr>
      <t>Spirits Boutiques</t>
    </r>
    <r>
      <rPr>
        <sz val="10"/>
        <rFont val="Calibri"/>
        <family val="2"/>
      </rPr>
      <t>: As part of the online product strategy, lcbo.com will house  Spirits Boutiques on an on-going basis.  These one-shot purchases will  appeal to the gin connoisseur and will offer strong points of difference to the current assortment such as niche assortment products, highly allocated products or special edition bottles. These will be very small buys and may have a limited store distribution as well.</t>
    </r>
  </si>
  <si>
    <t>$28.00+</t>
  </si>
  <si>
    <t>Gin</t>
  </si>
  <si>
    <t xml:space="preserve">Products appropriate for the Spring season (i.e., Bock beers, Imperial IPA's, Sour beers, etc.) will be considered.  Single serving or large bottle formats preferred.  Proven track record in other markets.  Renowned or award winning.  One time purchase only.  Distribution is limited to approximately 100 stores that are part of this program.  </t>
  </si>
  <si>
    <t>Import/Out of Province Seasonal Craft Beer - Spring</t>
  </si>
  <si>
    <t>Ontario Craft seasonal beers appropriate for Autumn  (i.e., Stouts, Porters, Oak Aged, Harvest,  etc.) will be considered. Sales success from brewery retail store or on premise (if applicable) will be considered. Available for a limited time only.</t>
  </si>
  <si>
    <t>Ontario Seasonal Craft Beer - Autumn</t>
  </si>
  <si>
    <t xml:space="preserve">Call to supply Italy White Blend and Other Subsets, wines for all other subsets need not apply; brands with modern package/style, engaging story and/or success on other markets; focus on single varietal e.g. Pecorino, Gavi, Fiano etc. or blends typical of the area; ideally wine with true wines credentials. Finished offers only, no concepts in development. Final packages if selected for tasting. </t>
  </si>
  <si>
    <t>$8.95 – $16.95</t>
  </si>
  <si>
    <t>Italy</t>
  </si>
  <si>
    <t>Italy White Blends and Other</t>
  </si>
  <si>
    <t>NWW Ahoc #1</t>
  </si>
  <si>
    <t>EW Adhoc #1</t>
  </si>
  <si>
    <t>OW Adhoc  -  #1</t>
  </si>
  <si>
    <t>Call to supply Italy Red Blend and Other Subsets, wines for all other subsets need not apply; brands with modern package/style, engaging story and/or success on other markets; focus on single varietal or blends typical of an area; ideally wine with true wines credentials; accepting larger formats with 1.5L not exceeding $20 retail. Finished offers only, no developing concepts and final packages if selected for tasting.</t>
  </si>
  <si>
    <t>$9.95 - $19.95</t>
  </si>
  <si>
    <t>Italy Red Blends and Other</t>
  </si>
  <si>
    <t>Non-VQA Wines: Focus on innovative packaging, on-trend flavours. Seasonally appropriate wines for the autumn/holiday season will also be considered for a limited time purchase (eg. Chocolate, Mulled wine, etc.).</t>
  </si>
  <si>
    <t>$8.95-$13.95</t>
  </si>
  <si>
    <t xml:space="preserve">ICB:  All size formats will be considered. White varietals with a focus on Pinot Grigio, Sauvignon Blanc, and Chardonnay. Red varietals with a focus on Merlot and Cabernet Sauvignon. </t>
  </si>
  <si>
    <t>Looking for premium wines (still, sparkling, flavoured or fortified) that capitalize on Halloween or Valentine's day. Preference for wines with labels that provide instant association with these occasions. Considering both new and existing brands. Exceptional price/value is paramount - recommend suppliers divert $/case A&amp;P into sharper price points.</t>
  </si>
  <si>
    <t>$10.95 - $18.95</t>
  </si>
  <si>
    <t>Seasonal Wines - Fall/Winter</t>
  </si>
  <si>
    <r>
      <t xml:space="preserve">Capitalizing on new trends in flavoured vodka, these products have appeal for the Fall/Winter season or for a specific occasion (i.e. Halloween, Thanksgiving, Holiday).  These products will be purchased on a one-shot and seasonal basis and will be merchandised in section.
</t>
    </r>
    <r>
      <rPr>
        <i/>
        <sz val="10"/>
        <color theme="1"/>
        <rFont val="Calibri"/>
        <family val="2"/>
        <scheme val="minor"/>
      </rPr>
      <t xml:space="preserve">
</t>
    </r>
    <r>
      <rPr>
        <i/>
        <sz val="10"/>
        <rFont val="Calibri"/>
        <family val="2"/>
        <scheme val="minor"/>
      </rPr>
      <t>All submissions must include a signature mixed drink and cocktail solution. Recipes should be uploaded along with the NISS submission.</t>
    </r>
  </si>
  <si>
    <t>Fall flavoured vodka</t>
  </si>
  <si>
    <t>Seeking 'online only' gifting offers for key occasions (i.e. stock your bar gift pack + free cocktail accessories VA &amp; recipe booklet with purchase) or products with corporate and personal gifting potential (i.e. customizable or wrapped gifts: pick your bottle(s), vessel/bag/box, wrap, ribbon, personalized gift tag). Please upload a file with offer details (i.e. products or accessories included). Spirit products included in the packs must already be listed items.  NO SAMPLES REQUIRED</t>
  </si>
  <si>
    <t>Online Exculsive Gifting Proposals- Spirits only</t>
  </si>
  <si>
    <t>Comments</t>
  </si>
  <si>
    <t>Target Launch Date</t>
  </si>
  <si>
    <t>Max # Subs. Per Agent</t>
  </si>
  <si>
    <t>Category response - Due date</t>
  </si>
  <si>
    <t>Tasting Date</t>
  </si>
  <si>
    <t>Sample Deadline</t>
  </si>
  <si>
    <t>Call back Deadline</t>
  </si>
  <si>
    <t>Pre-sub Deadline (Friday)</t>
  </si>
  <si>
    <t>Product specs</t>
  </si>
  <si>
    <t>Price Range</t>
  </si>
  <si>
    <t>Country</t>
  </si>
  <si>
    <t>Product Category</t>
  </si>
  <si>
    <t>NISS CALL ID</t>
  </si>
  <si>
    <t>Buyer</t>
  </si>
  <si>
    <t>Fiscal 2018-19 LCBO Merchandizing Tenders</t>
  </si>
  <si>
    <t>Fiscal 2018-19 LCBO WINES tenders</t>
  </si>
  <si>
    <t>Product Specs</t>
  </si>
  <si>
    <t>France Red South – Pinot Noir and Merlot</t>
  </si>
  <si>
    <t xml:space="preserve">VdFrance, IGP and AOC. The wines from this call will supply the France Red South Pinot Noir and Merlot subsets. Brands: modern package/style, engaging story and/or success in other markets; ideally wine with true wine credentials. Finished offers only; no concepts in development. Final packages if selected for tasting. </t>
  </si>
  <si>
    <t>France Red South – Cabernet Sauvignon</t>
  </si>
  <si>
    <t xml:space="preserve">VdFrance, IGP and AOC. The wines from this call will supply the France Red South Cabernet Sauvignon subset. Brands: modern package/style, engaging story and/or success in other markets and, ideally, wine with true wine credentials. Finished offers only; no concepts in development. Final packages if selected for tasting. </t>
  </si>
  <si>
    <t>OW Ad Hoc  -  #1</t>
  </si>
  <si>
    <t xml:space="preserve">Obtain permission of category/product manager before submitting to ad hoc tenders. For wines not covered in other product calls within this needs letter. </t>
  </si>
  <si>
    <t>EW Ad Hoc #1</t>
  </si>
  <si>
    <t>Obtain permission of category/product manager before submitting to ad hoc tenders. For wines not covered in other product calls within this needs letter, offering outstanding innovation or high rate of success in other markets.</t>
  </si>
  <si>
    <t>NWW Ad Hoc #1</t>
  </si>
  <si>
    <t>All NW Countries</t>
  </si>
  <si>
    <t>For wines directly solicited by the category/product manager. Utilized to capitalize on immediate needs and/or wines not covered in the varietal tenders. Obtain permission of category/product manager before submitting to ad hoc tenders.</t>
  </si>
  <si>
    <t>Seasonal Wines – Fall/Winter</t>
  </si>
  <si>
    <t>$10.95 - $15.95</t>
  </si>
  <si>
    <t>Focus on wines (still, sparkling, flavoured or fortified) that capitalize on Halloween or Valentine's Day. Preference for wines with labels that provide instant association with these occasions. Considering both new and existing brands. Exceptional price/value is paramount – recommend suppliers divert $/case A&amp;P into sharper price points.</t>
  </si>
  <si>
    <t>Single-Varietal Whites – Chardonnay, Pinot Grigio &amp; Sauvignon Blanc</t>
  </si>
  <si>
    <t>USA, Australia, BC, Chile, Argentina</t>
  </si>
  <si>
    <t>$9.95 - $18.95</t>
  </si>
  <si>
    <t>Seeking single-varietal Chardonnay, Pinot Grigio and Sauvignon Blanc. New wines and brand extensions considered equally. Agent/supplier must be willing to make material investment in Ontario with primary focus on retail.</t>
  </si>
  <si>
    <t>Italy Reds</t>
  </si>
  <si>
    <t>$ 8.95 - $17.95</t>
  </si>
  <si>
    <t xml:space="preserve">Brands: innovative concepts, offering point of differentiation on the shelf; modern package/style, engaging story and/or success in other markets; focus on single varietal or blends typical of the area; and, ideally, wine with true wine credentials – DOC/G, IGT. Finished offers only; no concepts in development. Final packages if selected for tasting. </t>
  </si>
  <si>
    <t>Italy Whites (except varietally labelled Pinot Grigio)</t>
  </si>
  <si>
    <t>$ 8.95 - $14.95</t>
  </si>
  <si>
    <t xml:space="preserve">Brands: innovative concepts, offering point of differentiation on the shelf; modern package/style, engaging story and/or success in other markets; focus on single varietal or blends typical of the area; ideally wine with true wine credentials - DOC/G, IGT. Finished offers only; no concepts in development. Final packages if selected for tasting. </t>
  </si>
  <si>
    <t>Seasonal Rosé Program</t>
  </si>
  <si>
    <t>All countries (including Canada – Ontario). This seasonal program runs from fiscal P13 to P7. A marketing fee of 5% of the total PO cost will be applied, up to a max. of $7,000 and a min. of $2,000. Considering both new and existing brands. Demand strong packaging, price/quality, current awards/accolades. Will consider both still/sparkling rosé, sweet and dry, and alternative formats. Additional IMAGE programming opportunities may exist for high volume purchases.</t>
  </si>
  <si>
    <t>Ontario Wines Direct Delivery (on shelf October 2018)</t>
  </si>
  <si>
    <t xml:space="preserve">VQA Wines and QA fruit wines with a focus on key Ontario varietals from producers located in PEC, LENS and emerging regions. Distribution is limited to a select number of stores. </t>
  </si>
  <si>
    <t>OW Ad Hoc  -  #2</t>
  </si>
  <si>
    <t>EW Ad Hoc #2</t>
  </si>
  <si>
    <t>Obtain permission of category/product manager before submitting to ad hoc tenders. For wines not covered in other product calls within this needs letter, looking for exceptional innovation or high rate of success in other markets.</t>
  </si>
  <si>
    <t>NWW Ad Hoc #2</t>
  </si>
  <si>
    <t>Sample deadline and tasting date subject to change. Successful applicants will be notified of any changes. Preference for wines $13.95 and under, and only wines of 2018 vintage (actual tasting will take place after the harvest and apply only to pre-selected products whose agents will be notified). Actively looking for submissions from California, in addition to Europe (Portugal, Spain, Austria and other sources where the wine-of-the-vintage tradition exists) and Ontario. Must be able to meet the shipping timelines for Nov. 15, 2018 Nouveau retail program launch.</t>
  </si>
  <si>
    <t>Eastern Europe</t>
  </si>
  <si>
    <t>Several</t>
  </si>
  <si>
    <t>$8.95 - $17.95</t>
  </si>
  <si>
    <t>Bulgaria reds and whites (international grapes/blends, $9.95 - $12.95); Hungarian reds (native and international grapes, $9.95 - $12.95); and Romanian reds (international grapes) and whites (native grapes) ($9.95 - $12.95). Brands: modern package/style, engaging story and/or success in other markets. Prices to be based on quotes for consolidated container shipments.</t>
  </si>
  <si>
    <t>Cabernet Sauvignon</t>
  </si>
  <si>
    <t>Single varietal Cabernet Sauvignon - no blends. Exceptional retail price relative to quality is paramount. New wines and brand extensions considered equally. Agent/supplier must be willing to make material investment in Ontario with primary focus on retail.</t>
  </si>
  <si>
    <t>Spring/Summer Seasonal wines</t>
  </si>
  <si>
    <t xml:space="preserve">Looking for still white, sparkling and flavoured wines (i.e., sangria) that capitalize on summer consumption behaviours. Also considering new format sizes such as single-serve wines. Preference for wines with labels that provide instant association with summer. Considering both new and existing brands. Exceptional price/value is paramount. </t>
  </si>
  <si>
    <t>Loire White</t>
  </si>
  <si>
    <t>$9.95 - $13.95 $17.95 - $19.95</t>
  </si>
  <si>
    <t>Focus on Sauvignon Blanc, IGP or AOC, and Muscadet AOC priced at $9.95 - $13.95. Focus on Sancerre and Pouilly-Fumé priced at $17.95 - $19.95. Modern package/style, engaging story and/or success in other markets.</t>
  </si>
  <si>
    <t>$11.95-$19.95</t>
  </si>
  <si>
    <t xml:space="preserve">New LCBO VQA wines. All red or white varietal wines and blends will be considered. Strong brand proposition, compelling packaging and a well-considered marketing support/plan will be heavily influential. Wines must represent exceptional price/value relative to competitive set. </t>
  </si>
  <si>
    <t>France White South – Blends and Viognier</t>
  </si>
  <si>
    <t xml:space="preserve">VdFrance, IGP and AOC. The wines from this call will supply the France White South Blends and Viognier subsets. Brands: modern package/style, engaging story and/or success in other markets; ideally wine with true wine credentials. Finished offers only; no concepts in development. Final packages if selected for tasting. </t>
  </si>
  <si>
    <t>South Africa (Red/White)</t>
  </si>
  <si>
    <t>South Africa</t>
  </si>
  <si>
    <t>$9.95 - $14.95</t>
  </si>
  <si>
    <t>Focus on Sauvignon Blanc, Cabernet Sauvignon and red blends. Wines must over-deliver for the price point and can be new to market brands or extensions. Strong shelf appeal and a competitive A&amp;P budget.</t>
  </si>
  <si>
    <t>Ontario Wines Direct Delivery (on Shelf March 2019)</t>
  </si>
  <si>
    <t xml:space="preserve">VQA wines and QA fruit wines with a focus on key Ontario varietals from producers located in PEC, LENS and emerging regions. Distribution is limited to a selected number of stores. </t>
  </si>
  <si>
    <t>OW Ad Hoc  #3</t>
  </si>
  <si>
    <t xml:space="preserve">Obtain permission of category/product manager before submitting to adhoc tenders. For wines not covered in other Product Calls within this needs letter. </t>
  </si>
  <si>
    <t>EW Ad Hoc #3</t>
  </si>
  <si>
    <t>NWW Ad Hoc #3</t>
  </si>
  <si>
    <t xml:space="preserve">Looking to assess the real products from the 2018 Nouveau campaign. Actively looking for red and white wines from new and established sources in Europe, the USA and Canada (BC and Ontario). </t>
  </si>
  <si>
    <t>Agents to pick a maximum of two brand concepts to submit for consideration, with up to two wines per brand (a max. of four submissions per agent). Preference for brands with dynamic packaging, compelling brand stories and strong marketing support.</t>
  </si>
  <si>
    <t>$9.95/750mL+</t>
  </si>
  <si>
    <t>ICB: 750mL and 1.5L size formats of all red and white varietals and blends will be considered.</t>
  </si>
  <si>
    <t xml:space="preserve">All Wines </t>
  </si>
  <si>
    <t>Holiday Gifting</t>
  </si>
  <si>
    <t>New and unique gifts, interesting and exciting mixed packs, limited availability/edition/prestige bottles are of interest. Please note that a product sample with all packaging is required on February 8, 2019. A deadline and requirements update letter will be issued toward the end of December 2018.</t>
  </si>
  <si>
    <t>Fiscal 2018-19 LCBO SPIRITS AND RTD tenders</t>
  </si>
  <si>
    <t>Fall Flavoured Vodka</t>
  </si>
  <si>
    <r>
      <t xml:space="preserve">Capitalizing on new trends in flavoured vodka, these products have appeal for the fall/winter season or for a specific occasion (i.e. Halloween, Thanksgiving, Christmas).  These products will be purchased on a one-shot and seasonal basis and will be merchandised in store section.
</t>
    </r>
    <r>
      <rPr>
        <i/>
        <sz val="10"/>
        <color theme="1"/>
        <rFont val="Calibri"/>
        <family val="2"/>
        <scheme val="minor"/>
      </rPr>
      <t xml:space="preserve">
</t>
    </r>
    <r>
      <rPr>
        <i/>
        <sz val="10"/>
        <rFont val="Calibri"/>
        <family val="2"/>
        <scheme val="minor"/>
      </rPr>
      <t>All submissions must include a signature mixed drink and cocktail solution. Recipes should be uploaded along with the NISS submission.</t>
    </r>
  </si>
  <si>
    <t>Online Exclusive Gifting Proposals – Spirits Only</t>
  </si>
  <si>
    <t>Seeking 'online only' gifting offers for key occasions (i.e., stock your bar gift pack + free cocktail accessories VA &amp; recipe booklet with purchase) or products with corporate and personal gifting potential (i.e., customizable or wrapped gifts: pick your bottle's vessel/bag/box, wrap, ribbon, personalized gift tag). Please upload a file with offer details (i.e., products or accessories included). Spirits products included in the packs must already be listed items. NO SAMPLES REQUIRED.</t>
  </si>
  <si>
    <r>
      <t xml:space="preserve">
Consideration will be given for the following purchases for Premium and Deluxe gin:
</t>
    </r>
    <r>
      <rPr>
        <sz val="10"/>
        <rFont val="Calibri"/>
        <family val="2"/>
      </rPr>
      <t>Seasonal: Preference will be given to unique product offerings that target new consumers and focus on quality, authenticity and craftsmanship. Package appeal and marketing strategy/support will be a key consideration. Priority will be given to products priced $28.00-$39.95.
One-shot: These gins will appeal to the gin connoisseur and will offer strong points of difference to the current assortment. Success in other markets is a benefit.
Spirits boutiques: As part of the online product strategy, lcbo.com will house spirits boutiques on an on-going basis. These one-shot purchases will  appeal to the gin connoisseur and offer strong points of difference to the current assortment, such as niche assortment products, highly allocated products or special edition bottles. These will be very small buys and may also have a limited store distribution.</t>
    </r>
  </si>
  <si>
    <t>Whisky Shop – Winter Release</t>
  </si>
  <si>
    <t xml:space="preserve">Premium whiskies from around the world. Products should be unique, award winning and highly regarded. Preference may be given to new brands or emerging regions new to the Ontario market. Submissions are considered for a quarterly release in the Whisky Shop program (120 stores). Turn 2: Duration Feb. to May. 750mL and 200mL equivalents are encouraged. Distillery features may be considered, meaning 3-5 products from one distillery will be featured. To be considered for a distillery feature, a written proposal must be submitted. </t>
  </si>
  <si>
    <r>
      <t xml:space="preserve">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t>
    </r>
    <r>
      <rPr>
        <u/>
        <sz val="10"/>
        <color theme="1"/>
        <rFont val="Calibri"/>
        <family val="2"/>
      </rPr>
      <t xml:space="preserve">Direct-to-Store Delivery </t>
    </r>
    <r>
      <rPr>
        <sz val="10"/>
        <color theme="1"/>
        <rFont val="Calibri"/>
        <family val="2"/>
      </rPr>
      <t>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t>
    </r>
  </si>
  <si>
    <t xml:space="preserve">Consideration will be given for the following purchases: 
Year-round Premium, Super-Premium and Deluxe vodka with established, successful brands in other markets or new brands with innovative packaging and/or targeting a new customer. Authenticity at all touchpoints is key. Strong marketing support required. Preference will be given to products priced $28.00-$39.95 to support the trade-up strategy.
Seasonal/one-shot Premium, Super-Premium and Deluxe vodka products that offer strong points of difference to the current assortment (i.e., local, craft/artisanal, unique distillation methods or marketing approaches). Success in other markets is a benefit.
Vodka gifts: Seasonal/one-shot opportunities are encouraged and will be considered in this call. Launch timeframe will depend on the appropriate occasion/season (i.e., Father's Day).
Spirits Boutiques: As part of the online product strategy, lcbo.com will house Spirits Boutiques on an on-going basis. These one-shot purchases will  appeal to the vodka connoisseur and offer strong points of difference to the current assortment, such as niche assortment products, highly allocated products or special edition bottles. These will be very small buys and may also have a limited store distribution.
</t>
  </si>
  <si>
    <r>
      <t xml:space="preserve">Consideration will be given for the following purchases:
Year-round flavoured vodka. Line extensions from established brands or new brands with proven success in other markets. Traditional and unique flavour profiles that fill gaps within the current assortment. 375mL formats to incent trial or multi-packs of trial sizes are of interest. Strong marketing support required. 
Seasonal flavoured vodka. Capitalizing on new trends and/or incremental trial opportunities in flavoured vodka, these products will be available for a limited time throughout P1-P6. 375mL products are encouraged. Success will be evaluated based on a pro-rating of the sales target for flavoured vodka.
</t>
    </r>
    <r>
      <rPr>
        <i/>
        <sz val="10"/>
        <color indexed="8"/>
        <rFont val="Calibri"/>
        <family val="2"/>
      </rPr>
      <t>All submissions must include a signature mixed drink and cocktail solution. Recipes should be uploaded along with the NISS submission.</t>
    </r>
  </si>
  <si>
    <t xml:space="preserve">Consideration will be given for the following purchases:
Year-round Premium, Deluxe and Spiced/Flavoured rum: Unique and/or renowned rums that broaden the representation of key rum-producing countries. Spiced/flavoured rums focus on offering differentiation to the current assortment or are line extensions of current successful brands. Strong packaging and marketing support required. 
Seasonal/one-shot Premium and Deluxe rum: Seeking gems from all rum nations that have reputable accolades. These rums will appeal to the rum enthusiast and offer strong points of difference to the current assortment. Success in other markets is a benefit.
Rum gifts: Seasonal/one-shot opportunities are encouraged and will be considered in this call.  Launch timeframe will depend on the appropriate occasion/season. (i.e., Father's Day).
Cachaça: Limited seasonal or one-shot opportunities may exist to test new cachaça offerings in order to feed current interest and growth. 
Spirits Boutiques: As part of the e-commerce product strategy, lcbo.com will house Spirits Boutiques on an on-going basis. These one-shot purchases will appeal to the rum connoisseur and offer strong points of difference to the current assortment, such as niche assortment products, highly allocated products or special edition bottles. These will be very small buys and may also have a limited store distribution.
</t>
  </si>
  <si>
    <t>Whisky Shop – Spring &amp; Summer release</t>
  </si>
  <si>
    <t>$39.95-$150 +</t>
  </si>
  <si>
    <t xml:space="preserve">Premium whiskies from around the world. Products should be unique, award winning and highly regarded. Preference may be given to new brands or emerging regions new to the Ontario market. Submissions are considered for a quarterly release in the Whisky Shop program (120 stores). The spring turn duration is April to July. The summer turn duration is July 2017 to Oct 2017. 750mL and 200mL equivalents are encouraged.
Distillery features may be considered, meaning 3-5 products from one distillery will be featured. To be considered for a distillery feature, a written proposal must be submitted to the category prior to the pre-submission deadline.
</t>
  </si>
  <si>
    <t xml:space="preserve">Value: 
&lt; $0.594 per 100mL for 6-pack, ≥1L containers, and ≥473mL single serve
&lt; $0.684 per 100mL for 4-packs
All pricing above these levels falls into Premium. Preference will be given to Premium pricing
(based on 750mL).
</t>
  </si>
  <si>
    <t>Single-serve or multi-packs. Range of spirit/wine bases will be considered. Products that target a diversified customer base and appeal to consumers' changing taste profiles (i.e., less sweet, low calorie/sugar, natural ingredients) are of special interest. Brands that target current refreshment trends are preferred (i.e., craft, single-serve, male-focused).
Preference will be given to products with premium and/or environmentally friendly packaging. Preference will also be given to brands that are spirit-based, exclusive to the LCBO and produced domestically. Shooter formats, products with caffeine levels &gt;30mg/serve, and open-ended carriers will not be considered. 100% malt-based products will also not be considered; However, products that combine a malt + spirit base are encouraged and will be considered under a spirit-based markup structure.
Licensee-only opportunities are of interest.
Party packs for the spring/summer season should be submitted under this call for consideration.</t>
  </si>
  <si>
    <t xml:space="preserve">Value: ≤$13.90,
Mainstream: $13.95-$15.90, Premium: ≥$15.95
(based on 750mL)
</t>
  </si>
  <si>
    <r>
      <t xml:space="preserve">Multi-serve formats (750 mL or larger). Easy solutions for both new and traditional cocktails in ready-to-serve, entertaining-sized formats. Range of spirit bases will be considered. </t>
    </r>
    <r>
      <rPr>
        <sz val="10"/>
        <color indexed="8"/>
        <rFont val="Calibri"/>
        <family val="2"/>
      </rPr>
      <t>Leading brand name spirits/mixes are requested. Large-format offerings are of interest. Liquids should deliver the appropriate ABV for the cocktail. An evolution of the current assortment is essential. Preference will be given to products with premium and/or environmentally friendly packaging, and to those with year-round appeal. Preference will also be given to brands that are spirit-based, exclusive to the LCBO and produced domestically.
Licensee-only opportunities are of interest.</t>
    </r>
  </si>
  <si>
    <t>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t>
  </si>
  <si>
    <t>Summer Seasonal Liqueurs &amp; Tequila</t>
  </si>
  <si>
    <t>Whisky Shop – Fall Release &amp; Annual Listings</t>
  </si>
  <si>
    <t>Premium whiskies from around the world. Products should be unique, award winning and highly regarded. Preference may be given to new brands or emerging regions new to the Ontario market. Submissions are considered for a quarterly or annual release in the Whisky Shop program (120 stores). The fall turn duration is Oct to Feb. Annual listings are from Oct 2017 to Sept 2018.
750mL and 200mL equivalents are encouraged. Distillery features may be considered, meaning 3-5 products from one distillery will be featured. To be considered for a distillery feature, a written proposal must be submitted to the category prior to the pre-submission deadline.</t>
  </si>
  <si>
    <r>
      <t>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t>
    </r>
    <r>
      <rPr>
        <sz val="10"/>
        <color theme="1"/>
        <rFont val="Calibri"/>
        <family val="2"/>
      </rPr>
      <t>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t>
    </r>
  </si>
  <si>
    <t>New and unique gifts, interesting and exciting mixed packs, limited-availability/edition/prestige bottles are of interest. Please note that a product sample with all packaging is required by February 8, 2019. A deadline and requirements update letter will be issued toward the end of December 2018.</t>
  </si>
  <si>
    <t>Fall Seasonal/Asian Spirits</t>
  </si>
  <si>
    <t xml:space="preserve">Focus is on premium and deluxe products in the following sets: Cognac, Armagnac, Calvados, Grappa, Deluxe Brandy, Cream Liquor and Deluxe Aged Rum. These products will be purchased on a one-shot and seasonal basis, and will be merchandised in store section. Preference may be given to products that reflect the newest flavour and cocktail trends, are exciting brand extensions or fill a need missing from our existing portfolio.
Asian Spirits: Limited seasonal or one-shot opportunities may exist to test new offerings in order to feed current interest and growth. </t>
  </si>
  <si>
    <t>Fiscal 2018-19 LCBO BEER AND CIDER tenders</t>
  </si>
  <si>
    <t>Ontario Seasonal Craft Beer – Autumn 2018</t>
  </si>
  <si>
    <t>Ontario craft seasonal beers appropriate for fall. Stouts, Porters, Marzen, Harvest, Pumpkin, etc., will be considered. Available for a limited time only.
Sales success from a brewery retail store or on-premise (if applicable) will be considered, along with sales performance of current LCBO listings. Listing is active in retail – P7 through P9 (September 16 - December 8).
All tasting/lab and marketing samples must arrive labeled with the NISS or LCBO #. All lab samples go to the attention of Karen Carter.</t>
  </si>
  <si>
    <t>Import/Out-of-Province (not Ontario) Seasonal Craft Beer – Spring 2019</t>
  </si>
  <si>
    <t>All Countries (excluding Ontario Craft Beer)</t>
  </si>
  <si>
    <t>Products appropriate for the spring season that will appeal to a craft beer enthusiast (Bock, Imperial IPA's, sour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P13 through P2.
All tasting/lab and marketing samples must arrive labeled with the NISS or LCBO #. All lab samples go to the attention of Karen Carter.</t>
  </si>
  <si>
    <t>Ontario Craft Beer – Existing Suppliers</t>
  </si>
  <si>
    <t>Competitive With Current Assortment</t>
  </si>
  <si>
    <t>Submissions from existing suppliers to the LCBO of Ontario craft beer for new year-round listings.
Sales success from a brewery retail store or on-premise (if applicable) will be considered, along with sales performance of current LCBO listings.
All tasting/ LAB, Marketing samples must arrive labeled with the NISS or LCBO #.  All lab samples go to the attention of Karen Carter.</t>
  </si>
  <si>
    <t>Ontario Craft Beer &amp; Cider – New Suppliers</t>
  </si>
  <si>
    <t>Submissions  for year-round listings from from Ontario craft breweries and cideries new to the LCBO. Should have year-round appeal and be positioned as the flagship brand.
Pricing worksheets available on the Doing Business With LCBO website. The minimum sales target for this product is an average of 20 litres per store per four-week period.
All tasting/lab and marketing samples must arrive labeled with the NISS or LCBO #. All lab samples go to the attention of Karen Carter.</t>
  </si>
  <si>
    <t>Ontario Seasonal Craft Beer – Winter 2018</t>
  </si>
  <si>
    <t>Ontario craft seasonal beers appropriate for winter. Imperial stouts, barley wines, old ales, spiced &amp; strong ales, oak aged, etc., will be considered. Available for a limited time only. Sales success from a brewery retail store or on-premise (if applicable) will be considered, along with sales performance of current LCBO listings.
Listing is active in retail – P10 through P12 (December 9 - March 2).
All tasting/lab and marketing samples must arrive labeled with the NISS or LCBO #. All lab samples go to the attention of Karen Carter.</t>
  </si>
  <si>
    <t>Import / Out-of-Province (not Ontario) Seasonal Craft Beer – Summer 2019</t>
  </si>
  <si>
    <t>Products appropriate for the summer season that will appeal to a craft beer enthusiast, such as wheat, fruit beers, saisons, etc., will be considered. All formats will be considered; however, single servings are preferred.  
Proven track record in other markets. Renowned or award winning with 90+ RateBeer scores. One-time purchase only. Distribution is limited to approximately 100 stores that are part of this program.
Listing is active in retail – P3 through P6.
All tasting/lab and marketing samples must arrive labeled with the NISS or LCBO #. All lab samples go to the attention of Karen Carter.</t>
  </si>
  <si>
    <t>Ontario Seasonal Craft Beer – Spring 2019</t>
  </si>
  <si>
    <t>Ontario craft seasonal beers appropriate for spring. Imperial IPAs, Bock beers, sour beers, etc., will be considered. Available for a limited time only. Sales success from a brewery retail store or on-premise (if applicable) will be considered, along with sales performance of current LCBO listings.
Listing is active in retail – P13 through P2.
All tasting/lab and marketing samples must arrive labeled with the NISS or LCBO #. All lab samples go to the attention of Karen Carter.</t>
  </si>
  <si>
    <t>Domestic, imported and craft cider and perry will be considered in both traditional and flavoured styles.  Single-serve tall cans are preferred by our cider customers. However, other formats will be considered. Value offered should be competitive with the current assortment.</t>
  </si>
  <si>
    <t>Ontario Craft Beer – New Suppliers</t>
  </si>
  <si>
    <t>Submissions for year-round listings from Ontario craft breweries new to the LCBO will be considered. Should have year-round appeal and be positioned as the flagship brand.
Pricing worksheets are available on the Doing Business With LCBO website. The minimum sales target for this product is an average of 20 litres per store per four-week period.
All tasting/lab and marketing samples must arrive labeled with the NISS or LCBO #. All lab samples go to the attention of Karen Carter.</t>
  </si>
  <si>
    <t>Import/Out-of-Province (not Ontario) Seasonal Craft Beer – Autumn 2019</t>
  </si>
  <si>
    <t>Products appropriate for the autumn season that will appeal to a craft beer enthusiast (pumpkin, Oktoberfest, Belgian- &amp; English-Style pale ales, stouts, porters, oak aged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P7 through P9.
All tasting/lab and marketing samples must arrive labeled with the NISS or LCBO #. All lab samples go to the attention of Karen Carter.</t>
  </si>
  <si>
    <t>Submissions from existing suppliers of Ontario craft beer for new year-round listings. Sales success from a brewery retail store or on-premise (if applicable) will be considered, along with sales performance of current LCBO listings.
All tasting/lab and marketing samples must arrive labeled with the NISS or LCBO #. All lab samples go to the attention of Karen Carter.</t>
  </si>
  <si>
    <t>Ontario Seasonal Craft Beer – Summer 2019</t>
  </si>
  <si>
    <t>Ontario craft seasonal beers appropriate for summer (wheat, fruit beers, saisons, etc.) will be considered. Available for a limited time only.
Sales success from a brewery retail store or on-premise (if applicable) will be considered, along with sales performance of current LCBO listings.
Listing is active in retail – P3 through P6.
All tasting/lab and marketing samples must arrive labeled with the NISS or LCBO #. All lab samples go to the attention of Karen Carter.</t>
  </si>
  <si>
    <t>Import/Out-of-Province (not Ontario) Seasonal Craft Beer – Winter2019</t>
  </si>
  <si>
    <t>Products appropriate for the winter season that will appeal to a craft beer enthusiast (wheat, fruit beers, saisons,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P10 through P12.
All tasting/lab and marketing samples must arrive labeled with the NISS or LCBO #. All lab samples go to the attention of Karen Carter.</t>
  </si>
  <si>
    <t>New and unique gifts, interesting and exciting mixed packs, limited-availability/edition/prestige bottles are of interest. Please note that a product sample with all packaging is required on February 8, 2019.  A deadline and requirements update letter will be issued toward the end of December 2018.</t>
  </si>
  <si>
    <t>International &amp; Out-of-Province Beer</t>
  </si>
  <si>
    <t>Big brands: Successful brand in other local and export markets. Strong packaging and marketing support. Single-serve tall cans preferred. Competitively priced to existing assortment. Brand line extensions will be considered.  Existing brand must be a category leader at LCBO and growing. Format extensions will not be considered.
Craft brands: Successful, top-tier brand in local or other international markets or in LCBO's Seasonal Craft Beer programs. Strong agency and on-premise support. Competitively priced to existing competitive set.</t>
  </si>
  <si>
    <t>2019/20 Merchandising Needs Grid</t>
  </si>
  <si>
    <t>$ 9.95 - $15.95</t>
  </si>
  <si>
    <t xml:space="preserve">Focus on Reds; brands: innovative concepts, offering point of differentiation on the shelf; modern package/style, engaging story and/or success in other markets; focus on single varietal or blends typical of the area; and, ideally, wine with true wine credentials – DO/DOCa, VdT etc. Finished offers only; no concepts in development. Final packages if selected for tasting. Paired branded whites, OR value Alvarinho or Rioja White. </t>
  </si>
  <si>
    <t>Spain Reds and Whites</t>
  </si>
  <si>
    <t>Ontario Wines Direct Delivery (on shelf October 2019)</t>
  </si>
  <si>
    <t>Ontario Wines Direct Delivery (on Shelf March 2020)</t>
  </si>
  <si>
    <t>Flavoured Wines</t>
  </si>
  <si>
    <t>Flavoured wines priced &gt;$9/750mL only; interested in organic, premium packaging cues, products with excellent performance either in LCBO seasonal program or other markets.</t>
  </si>
  <si>
    <t>$9.00+</t>
  </si>
  <si>
    <t>VQA Wines and QA fruit wines with a focus on  producers located in PEC, LENS and emerging regions. Distribution is limited to a pre-selected list of stores.</t>
  </si>
  <si>
    <t>New and unique gifts, interesting and exciting mixed packs, limited-availability/edition/prestige bottles are of interest. Please note that an uploaded clear high resolution image(s) of the gifting item is required at the pre-submission stage. Failure to upload an image will result in the submission being declined. A deadline and requirements update letter will be issued toward the end of December 2019.</t>
  </si>
  <si>
    <t>Whisky Shop – Fall release</t>
  </si>
  <si>
    <t xml:space="preserve">Premium whiskies from around the world. Products should be unique, award winning and highly regarded. Preference may be given to new brands or emerging regions new to the Ontario market. Submissions are considered for a quarterly release in the Whisky Shop program (120 stores). Turn 2: Duration Feb. 2020 to May 2020. 750mL and 200mL equivalents are encouraged. Distillery features may be considered, meaning 3-5 products from one distillery will be featured. To be considered for a distillery feature, a written proposal must be submitted. </t>
  </si>
  <si>
    <t>Holiday Gifting (Spirits)</t>
  </si>
  <si>
    <t>$39.95 - $300 +</t>
  </si>
  <si>
    <t>$39.95-$300 +</t>
  </si>
  <si>
    <t>Ready-To-Drink</t>
  </si>
  <si>
    <t>New and unique gifts, interesting and exciting mixed packs, limited-availability/edition/prestige bottles are of interest. Please note, Ready-To-Drink gifts can now be submitted into this Call. High-resolution images must be uploaded into NISS at the pre-submission deadline. Final samples are now required only if your product is selected to proceed.  A deadline and requirements update letter will be issued toward the end of December 2019.</t>
  </si>
  <si>
    <t>Australian Shiraz</t>
  </si>
  <si>
    <t>$10.95 - $16.95</t>
  </si>
  <si>
    <t>Single Varietal Shiraz - no blends.  Submissions must include significant marketing support with a focus on LCBO retail store programs. Strong shelf appeal and high customer engagement is required.</t>
  </si>
  <si>
    <t>Value Wines - Red and White still table wine</t>
  </si>
  <si>
    <t>All New world countries (excluding Ontario)</t>
  </si>
  <si>
    <t>$7.95 - $9.95 per 750ml</t>
  </si>
  <si>
    <t>California Red (excluding Cabernet)</t>
  </si>
  <si>
    <t>USA (California)</t>
  </si>
  <si>
    <t>Interested in blends and single varietal offers excluding Cab. Can be new brands or line extentions. Strong shelf appeal and a competitive A &amp; P budget. Red blends, Pinot Noir, Zinfandel are of the greatest interest.</t>
  </si>
  <si>
    <t>New Brands / Innovation</t>
  </si>
  <si>
    <t>All NW Countries (excludig Ontario)</t>
  </si>
  <si>
    <t>Agents to pick a maximum of two brand concepts to submit for consideration, with up to two wines per brand (a max. of four submissions per agent). Preference for brands with dynamic packaging, compelling brand stories and strong marketing support.  Please obtain feedback from the approriate Product Manager on the concepts you intend to submit.  This can be done by submitting a one page brand summary no later than one week prior to the submission deadline.</t>
  </si>
  <si>
    <t>Argentina and Chile Red and White still table wine</t>
  </si>
  <si>
    <t>Argentina and Chile</t>
  </si>
  <si>
    <t>South Africa Red and White still table wines</t>
  </si>
  <si>
    <t>gin</t>
  </si>
  <si>
    <t>Preference will be given to unique product offerings that target new consumers and focus on quality, authenticity and craftsmanship. Package appeal and marketing strategy/support will be a key consideration. Priority will be given to products priced $28.00-$39.95.
Gin Shop: These gins will appeal to the gin connoisseur and will offer strong points of difference to the current assortment, such as niche assortment products, highly allocated products or special edition bottles. These will be very small buys and may also have a limited store distribution.  Success in other markets is a benefit. $40.00+</t>
  </si>
  <si>
    <t>rum</t>
  </si>
  <si>
    <t xml:space="preserve">Consideration will be given for the following purchases:
Year-round Premium, Deluxe and Spiced/Flavoured rum: Unique and/or renowned rums that broaden the representation of key rum-producing countries. Spiced/flavoured rums focus on offering differentiation to the current assortment or are line extensions of current successful brands. Strong packaging and marketing support required. 
Rum shop: Seeking gems from all rum nations that have reputable accolades. These rums will appeal to the rum enthusiast and offer strong points of difference to the current assortment, highly allocated products or special edition bottles. These will be very small buys and may also have a limited store distribution. Success in other markets is a benefit.
Cachaça: Limited seasonal or one-shot opportunities may exist to test new cachaça offerings in order to feed current interest and growth. </t>
  </si>
  <si>
    <t>flavoured vodka</t>
  </si>
  <si>
    <t>Capitalizing on new trends in flavoured vodka, these products can have appeal for the spring summer or fall/winter season or for a specific occasion (i.e. Halloween, Thanksgiving, Christmas).  These products will be purchased on a one-shot and seasonal basis and will be merchandised in store section.
All submissions must include a signature mixed drink and cocktail solution. Recipes should be uploaded along with the NISS submission.</t>
  </si>
  <si>
    <t>vodka</t>
  </si>
  <si>
    <t>Asian Spirits</t>
  </si>
  <si>
    <t>Asian countries</t>
  </si>
  <si>
    <t>All price points</t>
  </si>
  <si>
    <t>White spirits</t>
  </si>
  <si>
    <t>Asian Spirits: Limited seasonal or one-shot opportunities may exist to test new offerings in order to feed current interest and growth, also open to flavoured submissions in all size formats</t>
  </si>
  <si>
    <t>Popular varietals or blends that over deliver in qulaity for the price.  Submissions can be new to market or brand extensions.  Strong shelf appeal and a competative promotional budget for in-store programs is required.</t>
  </si>
  <si>
    <t>Cider - Ontario Craft Specialty</t>
  </si>
  <si>
    <t>Target - in store release is Spring 2019.
Product Must be - Made in Ontario.
Product from Ontario Craft cideries currently supplying LCBO.
Utilizing other local fruits instead of, or in combination with apple, which require longer lead times for sourcing.
Existing listings should be strong performers, with regards to sales.</t>
  </si>
  <si>
    <t>$7.95 - $10.95 per 750ml</t>
  </si>
  <si>
    <t>Popular varietals or blends that over deliver in quality price ratio.  Submissions can be new to market or brand extensions.  Strong shelf appeal and a competative promotional budget for in-store programs is required.</t>
  </si>
  <si>
    <t>$12.95 - $19.95</t>
  </si>
  <si>
    <t>Value Wines/Non AOC Red and White still table wine</t>
  </si>
  <si>
    <t>AOC French Red</t>
  </si>
  <si>
    <t>AOC French White</t>
  </si>
  <si>
    <t>$10.95 -$17.95</t>
  </si>
  <si>
    <t>European Sparkling Wines</t>
  </si>
  <si>
    <t>All sparklers from Europe, good price quality ratio.  A focus will be on well priced Prosecco and Cremants.</t>
  </si>
  <si>
    <t>Single varietals and blends, excellent price quality ratio.  Packaging can be either modern or traditional.  Focus will be on well priced appellations.</t>
  </si>
  <si>
    <t>$9.95 - $16.95</t>
  </si>
  <si>
    <t>Focus on primary varieties and blends. Wines must over-deliver for the price point with a preference for new brands to the market. Strong shelf appeal and a competitive A&amp;P budget required.</t>
  </si>
  <si>
    <t>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t>
  </si>
  <si>
    <t>Fiscal 2019-20 LCBO SPIRITS Tenders</t>
  </si>
  <si>
    <t>Fiscal 2019-20 LCBO WINES Tenders</t>
  </si>
  <si>
    <t>Fiscal 2018-19 LCBO BEER, CIDER and RTD Tenders</t>
  </si>
  <si>
    <t>Multi-serve formats (750 mL or larger). Easy solutions for both new and traditional cocktails in ready-to-serve, entertaining-sized formats. Range of spirit bases will be considered. Leading brand name spirits/mixes are requested. Large-format offerings are of interest. Liquids should deliver the appropriate ABV for the cocktail. An evolution of the current assortment is essential. Preference will be given to products with premium and/or environmentally friendly packaging, and to those with year-round appeal. Preference will also be given to brands that are spirit-based, exclusive to the LCBO and produced domestically.
Licensee-only opportunities are of interest.</t>
  </si>
  <si>
    <t>Holiday Gifting - Beer/RTD/Cider</t>
  </si>
  <si>
    <t>Premixed</t>
  </si>
  <si>
    <t>Easy solutions for both new and traditional cocktails in ready-to-serve, entertaining-sized formats (specifically, 750mL or larger). Range of spirit bases will be considered. Leading brand name spirits / mixes are requested. Large format offerings are of interest. Liquids should deliver the appropriate alc/vol for the cocktail. An evolution of the current assortment is essential. Preference will be given to products with premium and/or environmentally friendly packaging, and those with year-round appeal. Preference will also be given to brands that are spirit-based. And preference will be given to brands that are exclusive to the LCBO and are produced domestically.</t>
  </si>
  <si>
    <t>Single-serve or multi-packs. Range of spirit/wine bases will be considered. Products that target a diversified customer base and appeal to consumers' changing taste profiles (i.e. less sweet, low calorie/sugar, low alc, natural ingredients) are of special interest. Brands that target current refreshment trends are preferred.
Preference will be given to products with premium and/or environmentally friendly packaging. Preference will also be given to brands that are spirit-based, exclusive to the LCBO and produced domestically. Shooter formats will be considered. All submissions must adhere to the AGCO guidelines (ie. container must stand unassisted); and all samples must be in-line with LCBO’s commitment to social responsibility.  Submissions with inappropriate imagery, naming conventions and/or sexual content will not be considered. Products with caffeine levels &gt;30mg/serve, and open-ended carriers will not be considered. 100% malt-based products will also not be considered; however, products that combine a malt + spirit base are acceptable and will be considered under the spirit-based markup structure.
Party Packs are also of interest and should be submitted under this Call for consideration.</t>
  </si>
  <si>
    <t xml:space="preserve">Value: 
&lt; $0.608 per 100mL for 6-pack, ≥1L containers, and ≥473mL single serve
&lt; $0.701 per 100mL for 4-packs
All pricing above these levels falls into Premium. Preference will be given to Premium pricing
(based on 750mL).
</t>
  </si>
  <si>
    <t>Target - in store release is Spring 2021.
Product must be - Made in Ontario.
Product must be from Ontario Craft cideries currently supplying LCBO.
Utilizing other local fruits instead of, or in combination with apple, which require longer lead times for sourcing.
Existing listings should be strong performers, with regards to net sales.</t>
  </si>
  <si>
    <t>Value: ≤$13.90,
Mainstream: $13.95-$15.90, Premium: ≥$15.95
(based on 750mL)</t>
  </si>
  <si>
    <t>New &amp; Exciting Wines Incubator Program Fall/Winter</t>
  </si>
  <si>
    <t>Wines</t>
  </si>
  <si>
    <t>Ontario, Canada</t>
  </si>
  <si>
    <t>Europe</t>
  </si>
  <si>
    <t>New World Countries (excluding Ontario, Canada)</t>
  </si>
  <si>
    <t>We are looking for new wines, first to market, that will be exclusive to the LCBO and that will capitalize on today's trends i.e. cans and other packaging innovations; lower alcohol; zero alcohol; sparkling; wines that speak to popular cultural moments; and smaller format extensions to current 750mL best-sellers. These will be one-time buys to allow us to explore and test new items. This seasonal program will run from P7-P12. A marketing fee of 5% of the total PO cost will be applied, up to a max. of $7,000 and a min. of $2,000; if during the season the success metrics determined by the Category Manager are reached the product may be selected for potential continuous purchase; if success metrics are not achieved the producct will be delisted and a 30% markdown will be applied.</t>
  </si>
  <si>
    <t>Non-alcoholic Beer, Cider, &amp; RTD</t>
  </si>
  <si>
    <t>Non-Alc Refreshment</t>
  </si>
  <si>
    <t>Wines from Portugal</t>
  </si>
  <si>
    <t>Champagne</t>
  </si>
  <si>
    <t>(Seasonal Liqueurs) $20.00 -$39.95
(Cocktail Essentials) $20.00+
                                   (Tequila) $36.95 - +$99.95</t>
  </si>
  <si>
    <r>
      <t xml:space="preserve">Seasonal Liqueurs: Preference will be given to brand extensions or branded program with new and innovative flavours. Preference will be given to products that fall in the $20.00-$29.95 price range (750mL). Strong marketing support required.
Commitment to gaining licensee support. Brand or size extensions.
Cocktail Essentials: Unique mixology-focused products for targeted distribution to fill gaps in assortment. Commitment to gaining licensee support. One-shot or year-round program. Agents must confirm available quantities before making product application in NISS. Agents are encouraged to survey licensee interest in advance. Standout packaging.
</t>
    </r>
    <r>
      <rPr>
        <b/>
        <sz val="10"/>
        <color indexed="8"/>
        <rFont val="Calibri"/>
        <family val="2"/>
      </rPr>
      <t xml:space="preserve">
</t>
    </r>
    <r>
      <rPr>
        <sz val="10"/>
        <color indexed="8"/>
        <rFont val="Calibri"/>
        <family val="2"/>
      </rPr>
      <t xml:space="preserve">Tequila (100% agave &amp; mezcal): For seasonal and one-shot listing. Established, successful brands in foreign markets or other Canadian provinces. Standout packaging. Strong marketing budget. Commitment to gaining licensee support (target 24% of total sales).
</t>
    </r>
  </si>
  <si>
    <t>(Seasonal Liqueurs) $20.00 -$39.95
(Cocktail Essentials)
$20.00+
                                   (Tequila) $36.95 - +$99.95</t>
  </si>
  <si>
    <t>$27.75+</t>
  </si>
  <si>
    <t xml:space="preserve">Focus is on premium and deluxe products in the following sets: Cognac, Armagnac, Calvados, Grappa, Deluxe Brandy, and Liqueurs. These products will be purchased on a one-shot and seasonal basis, and will be merchandised in store section. Preference may be given to products that reflect the newest flavour and cocktail trends, are exciting brand extensions or fill a need missing from our existing portfolio.
</t>
  </si>
  <si>
    <t>Fall Seasonal Brown Spirits + Liqueurs</t>
  </si>
  <si>
    <t>Whisky Shop Turn 2 – Winter Release</t>
  </si>
  <si>
    <t>Whisky Shop Turn 3 &amp; 4 – Spring &amp; Summer release</t>
  </si>
  <si>
    <t>Whisky Shop Turn 1– Fall release</t>
  </si>
  <si>
    <t xml:space="preserve">Seasonal Liqueurs: Preference will be given to brand/size extensions and new and innovative flavours. Preference will be given to products that fall in the $20.00-$29.95 price range (750mL). Strong marketing support required. 
Commitment to gaining licensee support.
Cocktail Essentials: Unique mixology-focused products for targeted distribution to fill gaps in assortment. Commitment to gaining licensee support. One-shot or year-round program. Agents must confirm available quantities before making product application in NISS. Agents are encouraged to survey licensee interest in advance. Standout packaging.
Tequila (100% agave &amp; mezcal): For seasonal and one-shot listing. Established, successful brands in foreign markets or other Canadian provinces. Standout packaging. Strong marketing budget. Commitment to gaining licensee support.
</t>
  </si>
  <si>
    <t>$39.95 - $500 +</t>
  </si>
  <si>
    <t>$39.95-$500 +</t>
  </si>
  <si>
    <t xml:space="preserve">Premium whiskies from around the world. Products should be unique, award winning and highly regarded. Preference may be given to new brands or emerging regions new to the Ontario market. Submissions are considered for a quarterly release in the Whisky Shop program (135 stores), Enhance Whisky Shop or e-commerce. The Spring turn duration is April to July. The summer turn duration is July to October. 750ml or 700ml equivalents are encouraged.
Distillery features may be considered, meaning 3-5 products from one distillery will be featured. To be considered for a distillery feature, a written proposal must be submitted to the category prior to the pre-submission deadline.
</t>
  </si>
  <si>
    <t>Premium whiskies from around the world. Products should be unique, award winning and highly regarded. Preference may be given to new brands or emerging regions new to the Ontario market. Submissions are considered for a quarterly release in the Whisky Shop program (135 stores), Enhanced Whisky Shop or e-commerce. Turn 2: Duration Feb. to May. 750mL or 700ml are encouraged. Distillery features may be considered, meaning 3-5 products from one distillery will be featured. To be considered for a distillery feature, a written proposal must be submitted to the Category team prior to the pre-submission deadline.</t>
  </si>
  <si>
    <t>Premium whiskies from around the world. Products should be unique, award winning and highly regarded. Preference may be given to new brands or emerging regions new to the Ontario market. Submissions are considered for a quarterly or annual release in the Whisky Shop program (135 stores), Enhance Whisky Shop or e-commerce. The Fall turn duration is October to February. 
750mL or 700ml equivalents are encouraged. Distillery features may be considered, meaning 3-5 products from one distillery will be featured. To be considered for a distillery feature, a written proposal must be submitted to the category prior to the pre-submission deadline.</t>
  </si>
  <si>
    <t>$28.95+</t>
  </si>
  <si>
    <t>Preference will be given to unique product offerings that target new consumers and focus on quality, authenticity and craftsmanship. Package appeal and marketing strategy/support will be a key consideration. Priority will be given to products priced in the new super premium price band $28.95-$36.35.
Gin Shop: These gins will appeal to the gin connoisseur and will offer strong points of difference to the current assortment, such as niche assortment products, limited availability products or special edition bottles. These will be very small buys and may also have a limited store distribution in a designated number of stores + e-comm presence.  Success in other markets is a benefit. $40.00+.  These products will refresh 2x per year.</t>
  </si>
  <si>
    <t>$28.20+</t>
  </si>
  <si>
    <t xml:space="preserve">
Consideration will be given for the following purchases:
Year-round Premium, Deluxe and Spiced/Flavoured rum: Unique and/or renowned rums that broaden the representation of key rum-producing countries. Spiced/flavoured rums focus on offering differentiation to the current assortment or are line extensions of current successful brands. Strong packaging and marketing support required.   Priority will be given to Rums priced in the new super premium price band $31.95-$35.00.                                                                                                         
Rum shop: Seeking gems from all rum nations that have reputable accolades. These rums will appeal to the rum enthusiast and offer strong points of difference to the current assortment, highly allocated products or special edition bottles. These will be very small buys and may also have a limited store distribution in a designated number of stores + e-comm presence.  Success in other markets is a benefit.  Ideal call to submit previous Vintages submissions.
Cachaça: Limited seasonal or one-shot opportunities may exist to test new cachaça offerings in order to feed current interest and growth. </t>
  </si>
  <si>
    <t xml:space="preserve">Consideration will be given for the following purchases: 
Year-round Premium, Super-Premium and Deluxe vodka with established, successful brands in other markets or new brands with innovative packaging and/or targeting a new customer. Authenticity at all touchpoints is key. Strong marketing support required. Preference will be given to products priced $28.20-$35.00 to support the trade-up strategy.
Seasonal/one-shot Premium, Super-Premium and Deluxe vodka products that offer strong points of difference to the current assortment (i.e., local, craft/artisanal, unique distillation methods or marketing approaches). Success in other markets is a benefit.
Vodka gifts: Seasonal/one-shot opportunities are encouraged and will be considered in this call. Launch timeframe will depend on the appropriate occasion/season (i.e., Father's Day).
E-comm: As part of the online product strategy, lcbo.com will house curate 'shops' on an on-going basis. These one-shot purchases will  appeal to the vodka connoisseur and offer strong points of difference to the current assortment, such as niche assortment products, highly allocated products or special edition bottles. These will be very small buys and may also have a limited store distribution.
</t>
  </si>
  <si>
    <t>Flavoured Vodka</t>
  </si>
  <si>
    <t>Capitalizing on new trends in flavoured vodka, these products can have appeal for the spring summer or fall/winter season or for a specific occasion.  These products will be purchased on a one-shot and seasonal basis and will be merchandised in store section.
All submissions must include a signature mixed drink and cocktail solution. Recipes should be uploaded along with the NISS submission.</t>
  </si>
  <si>
    <t>Preference for Rose, but considering all styles.</t>
  </si>
  <si>
    <t>$40 -$65</t>
  </si>
  <si>
    <t>$8.95 -$17.95</t>
  </si>
  <si>
    <t>Italy Whites (excluding Pinot Grigio)</t>
  </si>
  <si>
    <t>$8.95-$15.95</t>
  </si>
  <si>
    <t xml:space="preserve">Brands: innovative concepts, offering point of difference on the shelf; modern package/style, engaging story and/or success in other markets; focus on single varietal or blends typical of the area; ideally wine with true wine credentials - DOC/G, IGT. Finished offers only; no concepts in development. Final packages if selected for tasting. </t>
  </si>
  <si>
    <t xml:space="preserve">Brands: innovative concepts, offering point of difference on the shelf; attactive package/style, engaging story and/or success in other markets; focus on single varietal or blends typical of the area; and ideally with true wine credentials – DOC/G, IGT. Finished offers only; no concepts in development. Final packages if selected for tasting. </t>
  </si>
  <si>
    <t>Ontario Wines Direct Delivery (on shelf October 2020)</t>
  </si>
  <si>
    <t>Ontario Wines Direct Delivery (on Shelf March 2021)</t>
  </si>
  <si>
    <t xml:space="preserve">Red and white wines, brands with innovative concepts offering point of differentiation, modern package/style and/or success in other similar markets. Finished offers only, no concepts in development. </t>
  </si>
  <si>
    <t>$8.50 to $14.95</t>
  </si>
  <si>
    <t>International Domestic Blends</t>
  </si>
  <si>
    <t>Ontario Wines Direct Delivery (on Shelf June 2021)</t>
  </si>
  <si>
    <t>2020/21 Merchandising Needs Grid</t>
  </si>
  <si>
    <t>2020/21 Merchandising Needs Grid - Wines</t>
  </si>
  <si>
    <t>2020/21 Merchandising Needs Grid - Beer and Cider / Ready to Drink</t>
  </si>
  <si>
    <t>2020/21 Merchandising Needs Grid - Spirits</t>
  </si>
  <si>
    <t xml:space="preserve">We are looking for new wines, first to market, that will be exclusive to the LCBO and that will capitalize on today's exciting trends i.e. cans and other packaging innovations; lower alcohol; zero alcohol; sparkling; wines that speak to popular cultural moments and seasonally relevant tactical occasions. These will be one-time buys to allow us to explore and test new items. This seasonal program will run from P7-P12. A marketing fee of 5% of the total PO cost will be applied, up to a max. of $7,000 and a min. of $2,000. </t>
  </si>
  <si>
    <t>Wines Seasonal Incubator Program Fall/Winter</t>
  </si>
  <si>
    <t>$28.75+</t>
  </si>
  <si>
    <t>Seeking spirits locally distilled in Ontario by small producers who embrace a "grain to glass" philosophy. Producers must hold a valid AGCO-issued manufacturer's license and be directly responsible for the production of their product (i.e. they must own a still). Products accepted for the program are authorized for Direct-to-Store Delivery and performance will be assessed based on a $2000/store/year minimum. Suppliers are encouraged to select stores in their own backyard, with the option to ladder up should sales support the increase. See the Doing Business With LCBO trade website for more details.</t>
  </si>
  <si>
    <t>(Seasonal Liqueurs) $20.00 -$39.95
                                   (Tequila) $36.95 - +$99.95</t>
  </si>
  <si>
    <t>$29.50+</t>
  </si>
  <si>
    <r>
      <t xml:space="preserve">Premium whiskies from around the world. Products should be unique, award winning and highly regarded. Preference may be given to new brands or emerging regions new to the Ontario market. Submissions are considered for a quarterly release in the Whisky Shop program (135 stores), Enhanced Whisky Shop, e-commerce or for our Whisky Shop e-comm exclusive program. </t>
    </r>
    <r>
      <rPr>
        <b/>
        <sz val="11"/>
        <color theme="1"/>
        <rFont val="Calibri"/>
        <family val="2"/>
      </rPr>
      <t>Turn 2 duration: P12 through P1</t>
    </r>
    <r>
      <rPr>
        <sz val="11"/>
        <color theme="1"/>
        <rFont val="Calibri"/>
        <family val="2"/>
      </rPr>
      <t>. 750mL or 700ml are encouraged. Distillery features may be considered, meaning 3-5 products from one distillery will be featured. To be considered for a distillery feature, a written proposal must be submitted to the Category team prior to the pre-submission deadline.</t>
    </r>
  </si>
  <si>
    <r>
      <t>Premium whiskies from around the world. Products should be unique, award winning and highly regarded. Preference may be given to new brands or emerging regions new to the Ontario market. Submissions are considered for a quarterly release in the Whisky Shop program (135 stores), Enhanced Whisky Shop, e-commerce or e-comm exclusive program. S</t>
    </r>
    <r>
      <rPr>
        <b/>
        <sz val="11"/>
        <color theme="1"/>
        <rFont val="Calibri"/>
        <family val="2"/>
      </rPr>
      <t>pring turn duration: P2 through P4. Summer turn duration: P5 through P7</t>
    </r>
    <r>
      <rPr>
        <sz val="11"/>
        <color theme="1"/>
        <rFont val="Calibri"/>
        <family val="2"/>
      </rPr>
      <t xml:space="preserve">. 750ml or 700ml equivalents are encouraged.
Distillery features may be considered, meaning 3-5 products from one distillery will be featured. To be considered for a distillery feature, a written proposal must be submitted to the category prior to the pre-submission deadline.
</t>
    </r>
  </si>
  <si>
    <r>
      <t xml:space="preserve">Premium whiskies from around the world. Products should be unique, award winning and highly regarded. Preference may be given to new brands or emerging regions new to the Ontario market. Submissions are considered for a quarterly or annual release in the Whisky Shop program (135 stores), Enhanced Whisky Shop, e-commerce or e-comm exclusive program. </t>
    </r>
    <r>
      <rPr>
        <b/>
        <sz val="11"/>
        <color theme="1"/>
        <rFont val="Calibri"/>
        <family val="2"/>
      </rPr>
      <t>Fall turn duration: P8 through P11.</t>
    </r>
    <r>
      <rPr>
        <sz val="11"/>
        <color theme="1"/>
        <rFont val="Calibri"/>
        <family val="2"/>
      </rPr>
      <t xml:space="preserve"> 
750mL or 700ml equivalents are encouraged. Distillery features may be considered, meaning 3-5 products from one distillery will be featured. To be considered for a distillery feature, a written proposal must be submitted to the category prior to the pre-submission deadline.</t>
    </r>
  </si>
  <si>
    <t>Preference will be given to unique product offerings that target new consumers and focus on quality, authenticity, craftsmanship and speak to current trends - specifically flavoured Gins.
Gin Shop: These gins will appeal to the gin connoisseur and will offer strong points of difference to the current assortment, such as niche assortment products, limited availability products or special edition bottles. These may be small buys and may also have a limited store distribution + e-comm presence.  Looking for representation from variouse Gin producing countries around the world that offer package appeal combined with marketing strategy/support. Priority will be given to products priced in the Super premium price band with a focus on Deluxe priced products. These products will refresh 2x per year (Spring P1 and Fall P7).</t>
  </si>
  <si>
    <t>Consideration will be given for the following purchases: 
Year-round Premium, Super-Premium and Deluxe vodka with established, successful brands in other markets or new brands with innovative packaging and/or targeting a new customer. Authenticity at all touchpoints is key. Strong marketing support required. Preference will be given to products priced $28.75-36.00 to support the trade-up strategy.
Seasonal/one-shot Premium, Super-Premium and Deluxe vodka products that offer strong points of difference to the current assortment (i.e., craft/artisanal, unique distillation methods or marketing approaches, low cal). Success in other markets is a benefit.
Capitalizing on new trends in flavoured vodka (ie; Botanicals, natural flavours, no additives, low cal/ sugar), these products can have appeal for the spring summer 2021 season or for a specific occasion.  These products will be purchased on a one-shot or seasonal basis and will be merchandised in store section.
All submissions must include a signature mixed drink and cocktail solution. Recipes should be uploaded along with the NISS submission.</t>
  </si>
  <si>
    <t xml:space="preserve">Preference will be given to unique product offerings that target new consumers and focus on quality, authenticity, and craftsmanship .  
Rum shop: looking for Unique and/or renowned rums that broaden the representation of key rum-producing countries. Spiced/flavoured rums focus on offering differentiation to the current assortment or are line extensions of current successful brands. Strong packaging and marketing support required.  Strong accolades a plus with a focus on products that will appeal to the rum enthusiast and offer strong points of difference to the current assortment. These may be small buys with a more limited distribution but will have e-comm presence.  Success in other markets is a benefit.  Ideal call to submit previous Vintages submissions, or products with special/ limited editions. Priority will be given to Rums priced in the new super premium price band $34.75-37.80 as well as Deluxe.  These products will refresh 2x per year (Spring P1 and Fall P7).
Cachaça: Limited seasonal or one-shot opportunities may exist to test new cachaça offerings in order to feed current interest and growth. </t>
  </si>
  <si>
    <t>Capitalizing on new trends in flavoured vodka (ie; Botanicals, natural flavours, no additives, low cal/ sugar), these products can have appeal for the fall/ winter 2021 season or for a specific occasion.  These products will be purchased on a one-shot or seasonal basis and will be merchandised in store section.
All submissions must include a signature mixed drink and cocktail solution. Recipes should be uploaded along with the NISS submission.</t>
  </si>
  <si>
    <t>New and unique gifts, interesting and exciting mixed packs, gifts packs, stocking stuffers, limited-availability/edition/prestige bottles are of interest. A deadline and requirements update letter was issued toward the in December.</t>
  </si>
  <si>
    <t>Ontario Seasonal Craft Beer – Autumn 2020</t>
  </si>
  <si>
    <t>Import Seasonal Craft Beer - Spring 2021</t>
  </si>
  <si>
    <t>Import and Out-of-Province beers, not from Ontario
Products appropriate for the spring season that will appeal to a craft beer enthusiast (Bock, Imperial IPA's, sour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P13 through P2.
All tasting/lab and marketing samples must arrive labeled with the NISS or LCBO #. 
All samples go to the attention of Holly Garner.</t>
  </si>
  <si>
    <t>Ontario Seasonal Craft Beer – Winter 2020</t>
  </si>
  <si>
    <t>Import Seasonal Craft Beer - Summer 2021</t>
  </si>
  <si>
    <t>Import and Out-of-Province beers, not from Ontario
Products appropriate for the summer season that will appeal to a craft beer enthusiast, such as wheat, fruit beers, saisons, etc., will be considered. All formats will be considered; however, single servings are preferred.  
Proven track record in other markets. Renowned or award winning with 90+ RateBeer scores. One-time purchase only. Distribution is limited to approximately 100 stores that are part of this program.
Listing is active in retail – P3 through P6.
All tasting/lab and marketing samples must arrive labeled with the NISS or LCBO. 
All lab samples go to the attention of Holly Garner.</t>
  </si>
  <si>
    <t>Import Seasonal Craft Beer - Autumn 2021</t>
  </si>
  <si>
    <t>Import and Out-of-Province beers, not from Ontario
Products appropriate for the autumn season that will appeal to a craft beer enthusiast (pumpkin, Oktoberfest, Belgian- &amp; English-Style pale ales, stouts, porters, oak aged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P7 through P9.
All tasting/lab and marketing samples must arrive labeled with the NISS or LCBO #. All lab samples go to the attention of Holly Garner.</t>
  </si>
  <si>
    <t>Ontario Seasonal Craft Beer – Summer 2021</t>
  </si>
  <si>
    <t>Import Seasonal Craft Beer - Winter 2021</t>
  </si>
  <si>
    <t>Import and Out-of-Province beers, not from Ontario
Products appropriate for the winter season that will appeal to a craft beer enthusiast (imperial stouts, quads, IIPA's,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P10 through P12.
All tasting/lab and marketing samples must arrive labeled with the NISS or LCBO #. All lab samples go to the attention of Holly Garner.</t>
  </si>
  <si>
    <t>Big brands:  Successful brand in other local and export markets. Strong packaging and marketing support. Single-serve tall cans preferred. Competitively priced to existing assortment. Brand line extensions will be considered.  Existing brand must be a category leader at LCBO and growing. Format extensions will not be considered.
Craft brands: Successful, top-tier brand in local or other international markets or in LCBO's Seasonal Craft Beer programs. Strong agency and on-premise support. Competitively priced to existing competitive set.
Samples go to Holly Garner with NISS sheet attached to each one.</t>
  </si>
  <si>
    <t>Non-Alcoholic Beer, Cider, &amp; Ready-to-to-Drink.
Domestic or imported products will be considered.  Must be &lt;0.5% ABV.  The standard markup will not apply for non-alcoholic products so please submit your best possible case cost for consideration, there are no cost of service fees or bottle deposit fees associated with non-alcoholic products.
Single serve can or multi-pack bottle format preferred.  We are seeking products with a proven track record in other markets, or extensions of successful existing brands.
Samples need to arrive with NISS sheet.</t>
  </si>
  <si>
    <t>Ontario craft seasonal beers appropriate for winter. Imperial stouts, barley wines, old ales, spiced &amp; strong ales, oak aged, etc., will be considered. Available for a limited time only. Sales success from a brewery retail store or on-premise (if applicable) will be considered, along with sales performance of current LCBO listings.
Listing is active in retail – P10 through P12 (Dec 6 - Feb 27).
All tasting/lab and marketing samples must arrive labeled with the NISS or LCBO #. 
All lab samples go to the attention of Karen Carter.</t>
  </si>
  <si>
    <t>Ontario craft seasonal beers appropriate for fall. Stouts, Porters, Marzen, Harvest, Pumpkin, etc., will be considered. Available for a limited time only.
Sales success from a brewery retail store or on-premise (if applicable) will be considered, along with sales performance of current LCBO listings. Listing is active in retail – P7 through P9 (Sept 13 - Dec 5).
All tasting/lab and marketing samples must arrive labeled with the NISS or LCBO item. 
All samples go to the attention of Karen Carter with NISS sheet printable from product tab.</t>
  </si>
  <si>
    <t>(Seasonal Liqueurs) $20.00 -$39.95
                                   (Brandy, Cognac, Armagnac, Grappa) $28.75+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</si>
</sst>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_);[Red]\(&quot;$&quot;#,##0.00\)"/>
  </numFmts>
  <fonts count="32" x14ac:knownFonts="1">
    <font>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color rgb="FFFF0000"/>
      <name val="Calibri"/>
      <family val="2"/>
      <scheme val="minor"/>
    </font>
    <font>
      <u/>
      <sz val="10"/>
      <color theme="1"/>
      <name val="Calibri"/>
      <family val="2"/>
    </font>
    <font>
      <sz val="10"/>
      <color theme="1"/>
      <name val="Calibri"/>
      <family val="2"/>
    </font>
    <font>
      <b/>
      <sz val="10"/>
      <name val="Calibri"/>
      <family val="2"/>
      <scheme val="minor"/>
    </font>
    <font>
      <b/>
      <sz val="10"/>
      <color indexed="8"/>
      <name val="Calibri"/>
      <family val="2"/>
    </font>
    <font>
      <sz val="10"/>
      <color indexed="8"/>
      <name val="Calibri"/>
      <family val="2"/>
    </font>
    <font>
      <u/>
      <sz val="10"/>
      <color indexed="8"/>
      <name val="Calibri"/>
      <family val="2"/>
    </font>
    <font>
      <u/>
      <sz val="10"/>
      <color theme="1"/>
      <name val="Calibri"/>
      <family val="2"/>
      <scheme val="minor"/>
    </font>
    <font>
      <sz val="10"/>
      <name val="Calibri"/>
      <family val="2"/>
    </font>
    <font>
      <b/>
      <sz val="10"/>
      <name val="Calibri"/>
      <family val="2"/>
    </font>
    <font>
      <i/>
      <sz val="10"/>
      <color indexed="8"/>
      <name val="Calibri"/>
      <family val="2"/>
    </font>
    <font>
      <i/>
      <sz val="10"/>
      <color theme="1"/>
      <name val="Calibri"/>
      <family val="2"/>
      <scheme val="minor"/>
    </font>
    <font>
      <i/>
      <sz val="10"/>
      <name val="Calibri"/>
      <family val="2"/>
      <scheme val="minor"/>
    </font>
    <font>
      <b/>
      <sz val="10"/>
      <color theme="0"/>
      <name val="Calibri"/>
      <family val="2"/>
      <scheme val="minor"/>
    </font>
    <font>
      <b/>
      <sz val="16"/>
      <color theme="1"/>
      <name val="Calibri"/>
      <family val="2"/>
      <scheme val="minor"/>
    </font>
    <font>
      <b/>
      <sz val="14"/>
      <color theme="1"/>
      <name val="Calibri"/>
      <family val="2"/>
      <scheme val="minor"/>
    </font>
    <font>
      <b/>
      <sz val="9"/>
      <color indexed="81"/>
      <name val="Tahoma"/>
      <family val="2"/>
    </font>
    <font>
      <sz val="9"/>
      <color indexed="81"/>
      <name val="Tahoma"/>
      <family val="2"/>
    </font>
    <font>
      <b/>
      <i/>
      <sz val="11"/>
      <color theme="1"/>
      <name val="Calibri"/>
      <family val="2"/>
      <scheme val="minor"/>
    </font>
    <font>
      <sz val="10"/>
      <color rgb="FF000000"/>
      <name val="Calibri"/>
      <family val="2"/>
      <scheme val="minor"/>
    </font>
    <font>
      <b/>
      <i/>
      <sz val="14"/>
      <color theme="1"/>
      <name val="Calibri"/>
      <family val="2"/>
      <scheme val="minor"/>
    </font>
    <font>
      <sz val="11"/>
      <color rgb="FF000000"/>
      <name val="Calibri"/>
      <family val="2"/>
      <scheme val="minor"/>
    </font>
    <font>
      <b/>
      <i/>
      <sz val="16"/>
      <color theme="1"/>
      <name val="Calibri"/>
      <family val="2"/>
      <scheme val="minor"/>
    </font>
    <font>
      <sz val="11"/>
      <color rgb="FFFF0000"/>
      <name val="Calibri"/>
      <family val="2"/>
      <scheme val="minor"/>
    </font>
    <font>
      <sz val="11"/>
      <color theme="1"/>
      <name val="Calibri"/>
      <family val="2"/>
      <scheme val="minor"/>
    </font>
    <font>
      <b/>
      <sz val="11"/>
      <color theme="1"/>
      <name val="Calibri"/>
      <family val="2"/>
    </font>
    <font>
      <sz val="11"/>
      <color theme="1"/>
      <name val="Calibri"/>
      <family val="2"/>
    </font>
    <font>
      <sz val="1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249977111117893"/>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s>
  <cellStyleXfs count="1">
    <xf numFmtId="0" fontId="0" fillId="0" borderId="0"/>
  </cellStyleXfs>
  <cellXfs count="161">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2" fillId="0" borderId="0" xfId="0" applyFont="1" applyAlignment="1">
      <alignment horizontal="center" vertical="center" wrapText="1"/>
    </xf>
    <xf numFmtId="0" fontId="1" fillId="0" borderId="1" xfId="0" applyFont="1" applyBorder="1" applyAlignment="1">
      <alignment vertical="center" wrapText="1"/>
    </xf>
    <xf numFmtId="0" fontId="1" fillId="0" borderId="0" xfId="0" quotePrefix="1" applyFont="1" applyFill="1" applyBorder="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vertical="center" wrapText="1"/>
    </xf>
    <xf numFmtId="0" fontId="1" fillId="0" borderId="0" xfId="0" applyFont="1" applyBorder="1" applyAlignment="1">
      <alignment vertical="center"/>
    </xf>
    <xf numFmtId="0" fontId="1" fillId="0" borderId="2" xfId="0" applyNumberFormat="1" applyFont="1" applyFill="1" applyBorder="1" applyAlignment="1">
      <alignment horizontal="center" vertical="center"/>
    </xf>
    <xf numFmtId="15" fontId="3" fillId="0" borderId="2" xfId="0" applyNumberFormat="1" applyFont="1" applyFill="1" applyBorder="1" applyAlignment="1">
      <alignment horizontal="center" vertical="center"/>
    </xf>
    <xf numFmtId="15" fontId="1" fillId="0" borderId="2" xfId="0" applyNumberFormat="1" applyFont="1" applyFill="1" applyBorder="1" applyAlignment="1">
      <alignment horizontal="center" vertical="center"/>
    </xf>
    <xf numFmtId="0" fontId="1" fillId="2" borderId="2" xfId="0" applyFont="1" applyFill="1" applyBorder="1" applyAlignment="1">
      <alignment vertical="center" wrapText="1"/>
    </xf>
    <xf numFmtId="0" fontId="1" fillId="2" borderId="2"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0" xfId="0" applyFont="1" applyFill="1" applyBorder="1" applyAlignment="1">
      <alignment vertical="center"/>
    </xf>
    <xf numFmtId="0" fontId="4" fillId="0" borderId="2" xfId="0" applyNumberFormat="1" applyFont="1" applyFill="1" applyBorder="1" applyAlignment="1">
      <alignment horizontal="left" vertical="center"/>
    </xf>
    <xf numFmtId="0" fontId="3" fillId="2" borderId="2" xfId="0" applyFont="1" applyFill="1" applyBorder="1" applyAlignment="1">
      <alignment horizontal="left" vertical="center" wrapText="1"/>
    </xf>
    <xf numFmtId="17" fontId="1" fillId="0" borderId="2" xfId="0" applyNumberFormat="1" applyFont="1" applyFill="1" applyBorder="1" applyAlignment="1">
      <alignment horizontal="center" vertical="center"/>
    </xf>
    <xf numFmtId="0" fontId="3" fillId="2" borderId="2" xfId="0" applyFont="1" applyFill="1" applyBorder="1" applyAlignment="1">
      <alignment vertical="center" wrapText="1"/>
    </xf>
    <xf numFmtId="0" fontId="3" fillId="2" borderId="2" xfId="0" applyFont="1" applyFill="1" applyBorder="1" applyAlignment="1">
      <alignment horizontal="center" vertical="center" wrapText="1"/>
    </xf>
    <xf numFmtId="0" fontId="1" fillId="3" borderId="3" xfId="0" applyFont="1" applyFill="1" applyBorder="1" applyAlignment="1">
      <alignment horizontal="left" vertical="center" wrapText="1"/>
    </xf>
    <xf numFmtId="0" fontId="1" fillId="3" borderId="3" xfId="0" applyFont="1" applyFill="1" applyBorder="1" applyAlignment="1">
      <alignment vertical="center"/>
    </xf>
    <xf numFmtId="0" fontId="1" fillId="0" borderId="2" xfId="0" applyFont="1" applyFill="1" applyBorder="1" applyAlignment="1">
      <alignment horizontal="center" vertical="center"/>
    </xf>
    <xf numFmtId="16" fontId="1" fillId="0" borderId="2" xfId="0" applyNumberFormat="1" applyFont="1" applyFill="1" applyBorder="1" applyAlignment="1">
      <alignment horizontal="center" vertical="center"/>
    </xf>
    <xf numFmtId="15" fontId="1" fillId="0" borderId="0" xfId="0" applyNumberFormat="1" applyFont="1" applyFill="1" applyBorder="1" applyAlignment="1">
      <alignment horizontal="center" vertical="center"/>
    </xf>
    <xf numFmtId="0" fontId="2" fillId="0" borderId="2" xfId="0" applyNumberFormat="1" applyFont="1" applyFill="1" applyBorder="1" applyAlignment="1">
      <alignment horizontal="center" vertical="center"/>
    </xf>
    <xf numFmtId="0" fontId="2" fillId="0" borderId="2" xfId="0" applyFont="1" applyFill="1" applyBorder="1" applyAlignment="1">
      <alignment horizontal="center" vertical="center"/>
    </xf>
    <xf numFmtId="0" fontId="1" fillId="3" borderId="2" xfId="0" applyFont="1" applyFill="1" applyBorder="1" applyAlignment="1">
      <alignment horizontal="left" vertical="center" wrapText="1"/>
    </xf>
    <xf numFmtId="0" fontId="1" fillId="3" borderId="2" xfId="0" applyFont="1" applyFill="1" applyBorder="1" applyAlignment="1">
      <alignment vertical="center"/>
    </xf>
    <xf numFmtId="0" fontId="1" fillId="2" borderId="2" xfId="0" applyFont="1" applyFill="1" applyBorder="1" applyAlignment="1">
      <alignment horizontal="center" vertical="center"/>
    </xf>
    <xf numFmtId="0" fontId="12" fillId="2" borderId="2" xfId="0" applyFont="1" applyFill="1" applyBorder="1" applyAlignment="1">
      <alignment vertical="center" wrapText="1"/>
    </xf>
    <xf numFmtId="0" fontId="3" fillId="2" borderId="2" xfId="0" applyFont="1" applyFill="1" applyBorder="1" applyAlignment="1">
      <alignment vertical="top" wrapText="1"/>
    </xf>
    <xf numFmtId="15" fontId="1" fillId="4" borderId="2" xfId="0" applyNumberFormat="1" applyFont="1" applyFill="1" applyBorder="1" applyAlignment="1">
      <alignment horizontal="center" vertical="center"/>
    </xf>
    <xf numFmtId="0" fontId="1" fillId="0" borderId="2" xfId="0" applyFont="1" applyFill="1" applyBorder="1" applyAlignment="1">
      <alignment horizontal="left" vertical="center" wrapText="1"/>
    </xf>
    <xf numFmtId="15" fontId="1" fillId="2" borderId="2" xfId="0" applyNumberFormat="1" applyFont="1" applyFill="1" applyBorder="1" applyAlignment="1">
      <alignment horizontal="center" vertical="center"/>
    </xf>
    <xf numFmtId="0" fontId="2" fillId="0" borderId="0" xfId="0" applyFont="1" applyFill="1" applyAlignment="1">
      <alignment vertical="center" wrapText="1"/>
    </xf>
    <xf numFmtId="0" fontId="2" fillId="0" borderId="0" xfId="0" applyFont="1" applyFill="1" applyBorder="1" applyAlignment="1">
      <alignment vertical="center" wrapText="1"/>
    </xf>
    <xf numFmtId="0" fontId="2" fillId="0" borderId="0" xfId="0" applyFont="1" applyAlignment="1">
      <alignment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7" fillId="5"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 fillId="0" borderId="2" xfId="0" applyFont="1" applyFill="1" applyBorder="1" applyAlignment="1">
      <alignment vertical="center" wrapText="1"/>
    </xf>
    <xf numFmtId="0" fontId="1" fillId="0" borderId="8" xfId="0" applyFont="1" applyFill="1" applyBorder="1" applyAlignment="1">
      <alignment horizontal="center" vertical="center" wrapText="1"/>
    </xf>
    <xf numFmtId="0" fontId="1" fillId="0" borderId="8" xfId="0" applyFont="1" applyFill="1" applyBorder="1" applyAlignment="1">
      <alignment horizontal="left" vertical="center" wrapText="1"/>
    </xf>
    <xf numFmtId="0" fontId="1" fillId="0" borderId="8" xfId="0" applyFont="1" applyFill="1" applyBorder="1" applyAlignment="1">
      <alignment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vertical="top" wrapText="1"/>
    </xf>
    <xf numFmtId="0" fontId="3" fillId="0" borderId="8" xfId="0" applyFont="1" applyFill="1" applyBorder="1" applyAlignment="1">
      <alignment horizontal="center" vertical="center" wrapText="1"/>
    </xf>
    <xf numFmtId="0" fontId="9" fillId="0" borderId="8" xfId="0" applyFont="1" applyFill="1" applyBorder="1" applyAlignment="1">
      <alignment vertical="center" wrapText="1"/>
    </xf>
    <xf numFmtId="0" fontId="9" fillId="0" borderId="2" xfId="0" applyFont="1" applyFill="1" applyBorder="1" applyAlignment="1">
      <alignment vertical="center" wrapText="1"/>
    </xf>
    <xf numFmtId="0" fontId="3" fillId="0" borderId="8" xfId="0" applyFont="1" applyFill="1" applyBorder="1" applyAlignment="1">
      <alignment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17" fillId="5" borderId="11"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22" fillId="0" borderId="0" xfId="0" applyFont="1"/>
    <xf numFmtId="0" fontId="18" fillId="0" borderId="0" xfId="0" applyFont="1" applyFill="1" applyBorder="1" applyAlignment="1">
      <alignment vertical="center"/>
    </xf>
    <xf numFmtId="0" fontId="0" fillId="0" borderId="0" xfId="0" applyAlignment="1">
      <alignment vertical="center"/>
    </xf>
    <xf numFmtId="0" fontId="19" fillId="0" borderId="7" xfId="0" applyFont="1" applyFill="1" applyBorder="1" applyAlignment="1">
      <alignment vertical="center"/>
    </xf>
    <xf numFmtId="0" fontId="0" fillId="0" borderId="7" xfId="0" applyBorder="1" applyAlignment="1">
      <alignment vertical="center"/>
    </xf>
    <xf numFmtId="0" fontId="19" fillId="0" borderId="9" xfId="0" applyFont="1" applyFill="1" applyBorder="1" applyAlignment="1"/>
    <xf numFmtId="0" fontId="0" fillId="0" borderId="9" xfId="0" applyBorder="1" applyAlignment="1"/>
    <xf numFmtId="0" fontId="2" fillId="2" borderId="13" xfId="0" applyFont="1" applyFill="1" applyBorder="1" applyAlignment="1">
      <alignment horizontal="center" vertical="center" wrapText="1"/>
    </xf>
    <xf numFmtId="0" fontId="0" fillId="0" borderId="8" xfId="0" applyBorder="1" applyAlignment="1">
      <alignment vertical="center" wrapText="1"/>
    </xf>
    <xf numFmtId="0" fontId="0" fillId="0" borderId="8" xfId="0" applyBorder="1" applyAlignment="1">
      <alignment vertical="center"/>
    </xf>
    <xf numFmtId="0" fontId="0" fillId="0" borderId="2" xfId="0" applyBorder="1" applyAlignment="1">
      <alignment vertical="center"/>
    </xf>
    <xf numFmtId="15" fontId="0" fillId="0" borderId="8" xfId="0" applyNumberFormat="1" applyBorder="1" applyAlignment="1">
      <alignment vertical="center"/>
    </xf>
    <xf numFmtId="15" fontId="0" fillId="0" borderId="2" xfId="0" applyNumberFormat="1" applyBorder="1" applyAlignment="1">
      <alignment vertical="center"/>
    </xf>
    <xf numFmtId="0" fontId="0" fillId="6" borderId="8" xfId="0" applyFill="1" applyBorder="1" applyAlignment="1">
      <alignment vertical="center"/>
    </xf>
    <xf numFmtId="0" fontId="1" fillId="6" borderId="2" xfId="0" applyFont="1" applyFill="1" applyBorder="1" applyAlignment="1">
      <alignment horizontal="center" vertical="center" wrapText="1"/>
    </xf>
    <xf numFmtId="0" fontId="0" fillId="6" borderId="8" xfId="0" applyFill="1" applyBorder="1" applyAlignment="1">
      <alignment vertical="center" wrapText="1"/>
    </xf>
    <xf numFmtId="15" fontId="0" fillId="6" borderId="2" xfId="0" applyNumberFormat="1" applyFill="1" applyBorder="1" applyAlignment="1">
      <alignment vertical="center"/>
    </xf>
    <xf numFmtId="15" fontId="0" fillId="6" borderId="8" xfId="0" applyNumberFormat="1" applyFill="1" applyBorder="1" applyAlignment="1">
      <alignment vertical="center"/>
    </xf>
    <xf numFmtId="0" fontId="0" fillId="6" borderId="2" xfId="0" applyFill="1" applyBorder="1" applyAlignment="1">
      <alignment vertical="center"/>
    </xf>
    <xf numFmtId="0" fontId="0" fillId="0" borderId="8" xfId="0" applyFill="1" applyBorder="1" applyAlignment="1">
      <alignment vertical="center" wrapText="1"/>
    </xf>
    <xf numFmtId="15" fontId="0" fillId="0" borderId="2" xfId="0" applyNumberFormat="1" applyFill="1" applyBorder="1" applyAlignment="1">
      <alignment vertical="center"/>
    </xf>
    <xf numFmtId="15" fontId="0" fillId="0" borderId="8" xfId="0" applyNumberFormat="1" applyFill="1" applyBorder="1" applyAlignment="1">
      <alignment vertical="center"/>
    </xf>
    <xf numFmtId="15" fontId="0" fillId="0" borderId="2" xfId="0" applyNumberFormat="1" applyBorder="1" applyAlignment="1">
      <alignment vertical="center" wrapText="1"/>
    </xf>
    <xf numFmtId="15" fontId="0" fillId="0" borderId="8" xfId="0" applyNumberFormat="1" applyBorder="1" applyAlignment="1">
      <alignment vertical="center" wrapText="1"/>
    </xf>
    <xf numFmtId="0" fontId="0" fillId="0" borderId="0" xfId="0" applyAlignment="1">
      <alignment wrapText="1"/>
    </xf>
    <xf numFmtId="0" fontId="2" fillId="2" borderId="12" xfId="0" applyFont="1" applyFill="1" applyBorder="1" applyAlignment="1">
      <alignment horizontal="center" vertical="center" wrapText="1"/>
    </xf>
    <xf numFmtId="0" fontId="0" fillId="0" borderId="8" xfId="0" applyFont="1" applyFill="1" applyBorder="1" applyAlignment="1">
      <alignment vertical="center"/>
    </xf>
    <xf numFmtId="0" fontId="0" fillId="0" borderId="8" xfId="0" applyFont="1" applyFill="1" applyBorder="1" applyAlignment="1">
      <alignment vertical="center" wrapText="1"/>
    </xf>
    <xf numFmtId="15" fontId="0" fillId="0" borderId="8" xfId="0" applyNumberFormat="1" applyFont="1" applyFill="1" applyBorder="1" applyAlignment="1">
      <alignment vertical="center"/>
    </xf>
    <xf numFmtId="15" fontId="0" fillId="0" borderId="2" xfId="0" applyNumberFormat="1" applyFont="1" applyFill="1" applyBorder="1" applyAlignment="1">
      <alignment vertical="center"/>
    </xf>
    <xf numFmtId="0" fontId="0" fillId="0" borderId="2" xfId="0" applyFont="1" applyFill="1"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0" fillId="6" borderId="2" xfId="0" applyFill="1" applyBorder="1" applyAlignment="1">
      <alignment horizontal="center" vertical="center"/>
    </xf>
    <xf numFmtId="0" fontId="23" fillId="0" borderId="2" xfId="0" applyFont="1" applyBorder="1" applyAlignment="1">
      <alignment vertical="center" wrapText="1"/>
    </xf>
    <xf numFmtId="0" fontId="0" fillId="0" borderId="0" xfId="0" applyAlignment="1"/>
    <xf numFmtId="0" fontId="0" fillId="0" borderId="0" xfId="0" applyNumberFormat="1"/>
    <xf numFmtId="0" fontId="0" fillId="0" borderId="0" xfId="0" applyNumberFormat="1" applyAlignment="1"/>
    <xf numFmtId="0" fontId="0" fillId="0" borderId="2" xfId="0" applyFill="1" applyBorder="1" applyAlignment="1">
      <alignment horizontal="center" vertical="center"/>
    </xf>
    <xf numFmtId="0" fontId="0" fillId="7" borderId="8" xfId="0" applyFill="1" applyBorder="1" applyAlignment="1">
      <alignment vertical="center"/>
    </xf>
    <xf numFmtId="0" fontId="1" fillId="7" borderId="2" xfId="0" applyFont="1" applyFill="1" applyBorder="1" applyAlignment="1">
      <alignment horizontal="center" vertical="center" wrapText="1"/>
    </xf>
    <xf numFmtId="0" fontId="0" fillId="7" borderId="8" xfId="0" applyFill="1" applyBorder="1" applyAlignment="1">
      <alignment vertical="center" wrapText="1"/>
    </xf>
    <xf numFmtId="15" fontId="0" fillId="7" borderId="2" xfId="0" applyNumberFormat="1" applyFill="1" applyBorder="1" applyAlignment="1">
      <alignment vertical="center"/>
    </xf>
    <xf numFmtId="15" fontId="0" fillId="7" borderId="8" xfId="0" applyNumberFormat="1" applyFill="1" applyBorder="1" applyAlignment="1">
      <alignment vertical="center"/>
    </xf>
    <xf numFmtId="0" fontId="0" fillId="7" borderId="2" xfId="0" applyFill="1" applyBorder="1" applyAlignment="1">
      <alignment horizontal="center" vertical="center"/>
    </xf>
    <xf numFmtId="0" fontId="0" fillId="7" borderId="8" xfId="0" applyFont="1" applyFill="1" applyBorder="1" applyAlignment="1">
      <alignment vertical="center"/>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vertical="center" wrapText="1"/>
    </xf>
    <xf numFmtId="15" fontId="0" fillId="0" borderId="2" xfId="0" applyNumberFormat="1" applyFill="1" applyBorder="1" applyAlignment="1">
      <alignment vertical="center" wrapText="1"/>
    </xf>
    <xf numFmtId="15" fontId="0" fillId="0" borderId="8" xfId="0" applyNumberFormat="1" applyFill="1" applyBorder="1" applyAlignment="1">
      <alignment vertical="center" wrapText="1"/>
    </xf>
    <xf numFmtId="0" fontId="0" fillId="0" borderId="2" xfId="0" applyFill="1" applyBorder="1" applyAlignment="1">
      <alignment horizontal="center" vertical="center" wrapText="1"/>
    </xf>
    <xf numFmtId="15" fontId="0" fillId="7" borderId="2" xfId="0" applyNumberFormat="1" applyFill="1" applyBorder="1" applyAlignment="1">
      <alignment vertical="center" wrapText="1"/>
    </xf>
    <xf numFmtId="15" fontId="0" fillId="7" borderId="8" xfId="0" applyNumberFormat="1" applyFill="1" applyBorder="1" applyAlignment="1">
      <alignment vertical="center" wrapText="1"/>
    </xf>
    <xf numFmtId="0" fontId="0" fillId="7" borderId="2" xfId="0" applyFill="1" applyBorder="1" applyAlignment="1">
      <alignment horizontal="center" vertical="center" wrapText="1"/>
    </xf>
    <xf numFmtId="0" fontId="24" fillId="0" borderId="0" xfId="0" applyFont="1"/>
    <xf numFmtId="0" fontId="0" fillId="0" borderId="8" xfId="0" applyBorder="1" applyAlignment="1">
      <alignment horizontal="left" vertical="center" wrapText="1"/>
    </xf>
    <xf numFmtId="0" fontId="0" fillId="0" borderId="8" xfId="0" applyBorder="1" applyAlignment="1">
      <alignment horizontal="left" vertical="top" wrapText="1"/>
    </xf>
    <xf numFmtId="0" fontId="22" fillId="0" borderId="0" xfId="0" applyFont="1" applyAlignment="1"/>
    <xf numFmtId="0" fontId="0" fillId="7" borderId="8" xfId="0" applyFont="1" applyFill="1" applyBorder="1" applyAlignment="1">
      <alignment vertical="center" wrapText="1"/>
    </xf>
    <xf numFmtId="15" fontId="0" fillId="0" borderId="2" xfId="0" applyNumberFormat="1" applyFont="1" applyFill="1" applyBorder="1" applyAlignment="1">
      <alignment vertical="center" wrapText="1"/>
    </xf>
    <xf numFmtId="15" fontId="0" fillId="0" borderId="8" xfId="0" applyNumberFormat="1" applyFont="1" applyFill="1" applyBorder="1" applyAlignment="1">
      <alignment vertical="center" wrapText="1"/>
    </xf>
    <xf numFmtId="0" fontId="0" fillId="0" borderId="2" xfId="0" applyFont="1" applyFill="1" applyBorder="1" applyAlignment="1">
      <alignment horizontal="center" vertical="center" wrapText="1"/>
    </xf>
    <xf numFmtId="0" fontId="25" fillId="0" borderId="2" xfId="0" applyFont="1" applyBorder="1" applyAlignment="1">
      <alignment vertical="center" wrapText="1"/>
    </xf>
    <xf numFmtId="0" fontId="26" fillId="0" borderId="0" xfId="0" applyFont="1"/>
    <xf numFmtId="0" fontId="0" fillId="0" borderId="8" xfId="0" applyBorder="1" applyAlignment="1">
      <alignment horizontal="left" wrapText="1"/>
    </xf>
    <xf numFmtId="0" fontId="0" fillId="0" borderId="8" xfId="0" applyBorder="1" applyAlignment="1">
      <alignment wrapText="1"/>
    </xf>
    <xf numFmtId="0" fontId="0" fillId="0" borderId="8" xfId="0" applyFill="1" applyBorder="1" applyAlignment="1">
      <alignment horizontal="left" wrapText="1"/>
    </xf>
    <xf numFmtId="0" fontId="0" fillId="8" borderId="8" xfId="0" applyFont="1" applyFill="1" applyBorder="1" applyAlignment="1">
      <alignment vertical="center" wrapText="1"/>
    </xf>
    <xf numFmtId="0" fontId="1" fillId="8" borderId="2" xfId="0" applyFont="1" applyFill="1" applyBorder="1" applyAlignment="1">
      <alignment horizontal="center" vertical="center" wrapText="1"/>
    </xf>
    <xf numFmtId="15" fontId="0" fillId="8" borderId="2" xfId="0" applyNumberFormat="1" applyFont="1" applyFill="1" applyBorder="1" applyAlignment="1">
      <alignment vertical="center" wrapText="1"/>
    </xf>
    <xf numFmtId="15" fontId="0" fillId="8" borderId="8" xfId="0" applyNumberFormat="1" applyFont="1" applyFill="1" applyBorder="1" applyAlignment="1">
      <alignment vertical="center" wrapText="1"/>
    </xf>
    <xf numFmtId="0" fontId="0" fillId="8" borderId="2" xfId="0" applyFont="1" applyFill="1" applyBorder="1" applyAlignment="1">
      <alignment horizontal="center" vertical="center" wrapText="1"/>
    </xf>
    <xf numFmtId="15" fontId="0" fillId="2" borderId="2" xfId="0" applyNumberFormat="1" applyFont="1" applyFill="1" applyBorder="1" applyAlignment="1">
      <alignment vertical="center" wrapText="1"/>
    </xf>
    <xf numFmtId="0" fontId="0" fillId="0" borderId="2" xfId="0" applyFont="1" applyFill="1" applyBorder="1" applyAlignment="1">
      <alignment vertical="center" wrapText="1"/>
    </xf>
    <xf numFmtId="2" fontId="0" fillId="0" borderId="0" xfId="0" applyNumberFormat="1"/>
    <xf numFmtId="0" fontId="0" fillId="0" borderId="2" xfId="0" applyBorder="1" applyAlignment="1">
      <alignment horizontal="left" vertical="center" wrapText="1" indent="1"/>
    </xf>
    <xf numFmtId="0" fontId="0" fillId="3" borderId="2" xfId="0" applyFill="1" applyBorder="1" applyAlignment="1">
      <alignment vertical="center"/>
    </xf>
    <xf numFmtId="0" fontId="0" fillId="3" borderId="8" xfId="0" applyFill="1" applyBorder="1" applyAlignment="1">
      <alignment vertical="center"/>
    </xf>
    <xf numFmtId="8" fontId="1" fillId="0" borderId="2" xfId="0" applyNumberFormat="1" applyFont="1" applyFill="1" applyBorder="1" applyAlignment="1">
      <alignment horizontal="center" vertical="center" wrapText="1"/>
    </xf>
    <xf numFmtId="0" fontId="0" fillId="0" borderId="2" xfId="0" applyBorder="1" applyAlignment="1">
      <alignment horizontal="left" vertical="center" wrapText="1"/>
    </xf>
    <xf numFmtId="0" fontId="0" fillId="0" borderId="8" xfId="0" applyFont="1" applyFill="1" applyBorder="1" applyAlignment="1">
      <alignment wrapText="1"/>
    </xf>
    <xf numFmtId="0" fontId="27" fillId="0" borderId="0" xfId="0" applyFont="1" applyAlignment="1">
      <alignment wrapText="1"/>
    </xf>
    <xf numFmtId="0" fontId="27" fillId="0" borderId="0" xfId="0" applyFont="1" applyFill="1" applyAlignment="1">
      <alignment wrapText="1"/>
    </xf>
    <xf numFmtId="0" fontId="0" fillId="0" borderId="0" xfId="0" applyAlignment="1">
      <alignment horizontal="center"/>
    </xf>
    <xf numFmtId="0" fontId="0" fillId="0" borderId="8" xfId="0" applyFont="1" applyFill="1" applyBorder="1" applyAlignment="1">
      <alignment horizontal="center" vertical="center" wrapText="1"/>
    </xf>
    <xf numFmtId="0" fontId="28" fillId="0" borderId="8" xfId="0" applyFont="1" applyFill="1" applyBorder="1" applyAlignment="1">
      <alignment horizontal="center" vertical="center" wrapText="1"/>
    </xf>
    <xf numFmtId="15" fontId="31" fillId="0" borderId="2" xfId="0" applyNumberFormat="1" applyFont="1" applyFill="1" applyBorder="1" applyAlignment="1">
      <alignment vertical="center" wrapText="1"/>
    </xf>
    <xf numFmtId="0" fontId="0" fillId="7" borderId="8" xfId="0" applyFont="1" applyFill="1" applyBorder="1" applyAlignment="1">
      <alignment horizontal="center" vertical="center" wrapText="1"/>
    </xf>
    <xf numFmtId="15" fontId="0" fillId="7" borderId="2" xfId="0" applyNumberFormat="1" applyFont="1" applyFill="1" applyBorder="1" applyAlignment="1">
      <alignment vertical="center" wrapText="1"/>
    </xf>
    <xf numFmtId="15" fontId="0" fillId="7" borderId="8" xfId="0" applyNumberFormat="1" applyFont="1" applyFill="1" applyBorder="1" applyAlignment="1">
      <alignment vertical="center" wrapText="1"/>
    </xf>
    <xf numFmtId="0" fontId="0" fillId="7" borderId="2" xfId="0" applyFont="1" applyFill="1" applyBorder="1" applyAlignment="1">
      <alignment horizontal="center" vertical="center" wrapText="1"/>
    </xf>
    <xf numFmtId="0" fontId="1" fillId="0" borderId="0" xfId="0" applyFont="1" applyFill="1" applyBorder="1" applyAlignment="1">
      <alignment horizontal="left" vertical="center"/>
    </xf>
    <xf numFmtId="0" fontId="2" fillId="0" borderId="0" xfId="0" applyFont="1" applyFill="1" applyBorder="1" applyAlignment="1">
      <alignment horizontal="center" vertical="center"/>
    </xf>
    <xf numFmtId="0" fontId="1" fillId="0"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usernames" Target="revisions/userNam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revisions/_rels/revisionHeaders.xml.rels><?xml version="1.0" encoding="UTF-8" standalone="yes"?>
<Relationships xmlns="http://schemas.openxmlformats.org/package/2006/relationships"><Relationship Id="rId109" Type="http://schemas.openxmlformats.org/officeDocument/2006/relationships/revisionLog" Target="revisionLog9.xml"/><Relationship Id="rId117" Type="http://schemas.openxmlformats.org/officeDocument/2006/relationships/revisionLog" Target="revisionLog43.xml"/><Relationship Id="rId97" Type="http://schemas.openxmlformats.org/officeDocument/2006/relationships/revisionLog" Target="revisionLog37.xml"/><Relationship Id="rId89" Type="http://schemas.openxmlformats.org/officeDocument/2006/relationships/revisionLog" Target="revisionLog29.xml"/><Relationship Id="rId125" Type="http://schemas.openxmlformats.org/officeDocument/2006/relationships/revisionLog" Target="revisionLog51.xml"/><Relationship Id="rId84" Type="http://schemas.openxmlformats.org/officeDocument/2006/relationships/revisionLog" Target="revisionLog24.xml"/><Relationship Id="rId104" Type="http://schemas.openxmlformats.org/officeDocument/2006/relationships/revisionLog" Target="revisionLog4.xml"/><Relationship Id="rId112" Type="http://schemas.openxmlformats.org/officeDocument/2006/relationships/revisionLog" Target="revisionLog12.xml"/><Relationship Id="rId120" Type="http://schemas.openxmlformats.org/officeDocument/2006/relationships/revisionLog" Target="revisionLog46.xml"/><Relationship Id="rId133" Type="http://schemas.openxmlformats.org/officeDocument/2006/relationships/revisionLog" Target="revisionLog55.xml"/><Relationship Id="rId138" Type="http://schemas.openxmlformats.org/officeDocument/2006/relationships/revisionLog" Target="revisionLog60.xml"/><Relationship Id="rId141" Type="http://schemas.openxmlformats.org/officeDocument/2006/relationships/revisionLog" Target="revisionLog63.xml"/><Relationship Id="rId146" Type="http://schemas.openxmlformats.org/officeDocument/2006/relationships/revisionLog" Target="revisionLog68.xml"/><Relationship Id="rId92" Type="http://schemas.openxmlformats.org/officeDocument/2006/relationships/revisionLog" Target="revisionLog32.xml"/><Relationship Id="rId107" Type="http://schemas.openxmlformats.org/officeDocument/2006/relationships/revisionLog" Target="revisionLog7.xml"/><Relationship Id="rId87" Type="http://schemas.openxmlformats.org/officeDocument/2006/relationships/revisionLog" Target="revisionLog27.xml"/><Relationship Id="rId110" Type="http://schemas.openxmlformats.org/officeDocument/2006/relationships/revisionLog" Target="revisionLog10.xml"/><Relationship Id="rId79" Type="http://schemas.openxmlformats.org/officeDocument/2006/relationships/revisionLog" Target="revisionLog19.xml"/><Relationship Id="rId102" Type="http://schemas.openxmlformats.org/officeDocument/2006/relationships/revisionLog" Target="revisionLog2.xml"/><Relationship Id="rId115" Type="http://schemas.openxmlformats.org/officeDocument/2006/relationships/revisionLog" Target="revisionLog41.xml"/><Relationship Id="rId123" Type="http://schemas.openxmlformats.org/officeDocument/2006/relationships/revisionLog" Target="revisionLog49.xml"/><Relationship Id="rId128" Type="http://schemas.openxmlformats.org/officeDocument/2006/relationships/revisionLog" Target="revisionLog16.xml"/><Relationship Id="rId131" Type="http://schemas.openxmlformats.org/officeDocument/2006/relationships/revisionLog" Target="revisionLog53.xml"/><Relationship Id="rId136" Type="http://schemas.openxmlformats.org/officeDocument/2006/relationships/revisionLog" Target="revisionLog58.xml"/><Relationship Id="rId144" Type="http://schemas.openxmlformats.org/officeDocument/2006/relationships/revisionLog" Target="revisionLog66.xml"/><Relationship Id="rId149" Type="http://schemas.openxmlformats.org/officeDocument/2006/relationships/revisionLog" Target="revisionLog71.xml"/><Relationship Id="rId95" Type="http://schemas.openxmlformats.org/officeDocument/2006/relationships/revisionLog" Target="revisionLog35.xml"/><Relationship Id="rId82" Type="http://schemas.openxmlformats.org/officeDocument/2006/relationships/revisionLog" Target="revisionLog22.xml"/><Relationship Id="rId90" Type="http://schemas.openxmlformats.org/officeDocument/2006/relationships/revisionLog" Target="revisionLog30.xml"/><Relationship Id="rId106" Type="http://schemas.openxmlformats.org/officeDocument/2006/relationships/revisionLog" Target="revisionLog6.xml"/><Relationship Id="rId114" Type="http://schemas.openxmlformats.org/officeDocument/2006/relationships/revisionLog" Target="revisionLog14.xml"/><Relationship Id="rId119" Type="http://schemas.openxmlformats.org/officeDocument/2006/relationships/revisionLog" Target="revisionLog45.xml"/><Relationship Id="rId127" Type="http://schemas.openxmlformats.org/officeDocument/2006/relationships/revisionLog" Target="revisionLog15.xml"/><Relationship Id="rId152" Type="http://schemas.openxmlformats.org/officeDocument/2006/relationships/revisionLog" Target="revisionLog74.xml"/><Relationship Id="rId99" Type="http://schemas.openxmlformats.org/officeDocument/2006/relationships/revisionLog" Target="revisionLog39.xml"/><Relationship Id="rId101" Type="http://schemas.openxmlformats.org/officeDocument/2006/relationships/revisionLog" Target="revisionLog1.xml"/><Relationship Id="rId122" Type="http://schemas.openxmlformats.org/officeDocument/2006/relationships/revisionLog" Target="revisionLog48.xml"/><Relationship Id="rId81" Type="http://schemas.openxmlformats.org/officeDocument/2006/relationships/revisionLog" Target="revisionLog21.xml"/><Relationship Id="rId86" Type="http://schemas.openxmlformats.org/officeDocument/2006/relationships/revisionLog" Target="revisionLog26.xml"/><Relationship Id="rId94" Type="http://schemas.openxmlformats.org/officeDocument/2006/relationships/revisionLog" Target="revisionLog34.xml"/><Relationship Id="rId130" Type="http://schemas.openxmlformats.org/officeDocument/2006/relationships/revisionLog" Target="revisionLog18.xml"/><Relationship Id="rId135" Type="http://schemas.openxmlformats.org/officeDocument/2006/relationships/revisionLog" Target="revisionLog57.xml"/><Relationship Id="rId143" Type="http://schemas.openxmlformats.org/officeDocument/2006/relationships/revisionLog" Target="revisionLog65.xml"/><Relationship Id="rId148" Type="http://schemas.openxmlformats.org/officeDocument/2006/relationships/revisionLog" Target="revisionLog70.xml"/><Relationship Id="rId151" Type="http://schemas.openxmlformats.org/officeDocument/2006/relationships/revisionLog" Target="revisionLog73.xml"/><Relationship Id="rId100" Type="http://schemas.openxmlformats.org/officeDocument/2006/relationships/revisionLog" Target="revisionLog40.xml"/><Relationship Id="rId126" Type="http://schemas.openxmlformats.org/officeDocument/2006/relationships/revisionLog" Target="revisionLog52.xml"/><Relationship Id="rId105" Type="http://schemas.openxmlformats.org/officeDocument/2006/relationships/revisionLog" Target="revisionLog5.xml"/><Relationship Id="rId113" Type="http://schemas.openxmlformats.org/officeDocument/2006/relationships/revisionLog" Target="revisionLog13.xml"/><Relationship Id="rId118" Type="http://schemas.openxmlformats.org/officeDocument/2006/relationships/revisionLog" Target="revisionLog44.xml"/><Relationship Id="rId134" Type="http://schemas.openxmlformats.org/officeDocument/2006/relationships/revisionLog" Target="revisionLog56.xml"/><Relationship Id="rId139" Type="http://schemas.openxmlformats.org/officeDocument/2006/relationships/revisionLog" Target="revisionLog61.xml"/><Relationship Id="rId147" Type="http://schemas.openxmlformats.org/officeDocument/2006/relationships/revisionLog" Target="revisionLog69.xml"/><Relationship Id="rId98" Type="http://schemas.openxmlformats.org/officeDocument/2006/relationships/revisionLog" Target="revisionLog38.xml"/><Relationship Id="rId80" Type="http://schemas.openxmlformats.org/officeDocument/2006/relationships/revisionLog" Target="revisionLog20.xml"/><Relationship Id="rId85" Type="http://schemas.openxmlformats.org/officeDocument/2006/relationships/revisionLog" Target="revisionLog25.xml"/><Relationship Id="rId93" Type="http://schemas.openxmlformats.org/officeDocument/2006/relationships/revisionLog" Target="revisionLog33.xml"/><Relationship Id="rId121" Type="http://schemas.openxmlformats.org/officeDocument/2006/relationships/revisionLog" Target="revisionLog47.xml"/><Relationship Id="rId142" Type="http://schemas.openxmlformats.org/officeDocument/2006/relationships/revisionLog" Target="revisionLog64.xml"/><Relationship Id="rId150" Type="http://schemas.openxmlformats.org/officeDocument/2006/relationships/revisionLog" Target="revisionLog72.xml"/><Relationship Id="rId103" Type="http://schemas.openxmlformats.org/officeDocument/2006/relationships/revisionLog" Target="revisionLog3.xml"/><Relationship Id="rId108" Type="http://schemas.openxmlformats.org/officeDocument/2006/relationships/revisionLog" Target="revisionLog8.xml"/><Relationship Id="rId116" Type="http://schemas.openxmlformats.org/officeDocument/2006/relationships/revisionLog" Target="revisionLog42.xml"/><Relationship Id="rId124" Type="http://schemas.openxmlformats.org/officeDocument/2006/relationships/revisionLog" Target="revisionLog50.xml"/><Relationship Id="rId129" Type="http://schemas.openxmlformats.org/officeDocument/2006/relationships/revisionLog" Target="revisionLog17.xml"/><Relationship Id="rId137" Type="http://schemas.openxmlformats.org/officeDocument/2006/relationships/revisionLog" Target="revisionLog59.xml"/><Relationship Id="rId96" Type="http://schemas.openxmlformats.org/officeDocument/2006/relationships/revisionLog" Target="revisionLog36.xml"/><Relationship Id="rId91" Type="http://schemas.openxmlformats.org/officeDocument/2006/relationships/revisionLog" Target="revisionLog31.xml"/><Relationship Id="rId111" Type="http://schemas.openxmlformats.org/officeDocument/2006/relationships/revisionLog" Target="revisionLog11.xml"/><Relationship Id="rId83" Type="http://schemas.openxmlformats.org/officeDocument/2006/relationships/revisionLog" Target="revisionLog23.xml"/><Relationship Id="rId88" Type="http://schemas.openxmlformats.org/officeDocument/2006/relationships/revisionLog" Target="revisionLog28.xml"/><Relationship Id="rId132" Type="http://schemas.openxmlformats.org/officeDocument/2006/relationships/revisionLog" Target="revisionLog54.xml"/><Relationship Id="rId140" Type="http://schemas.openxmlformats.org/officeDocument/2006/relationships/revisionLog" Target="revisionLog62.xml"/><Relationship Id="rId145" Type="http://schemas.openxmlformats.org/officeDocument/2006/relationships/revisionLog" Target="revisionLog67.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12AFED4C-3606-4191-A864-F6A21CA07616}" diskRevisions="1" revisionId="4021" version="2">
  <header guid="{6A3436B4-EC7F-4E05-ADE9-0FB8358DE911}" dateTime="2019-12-18T11:03:24" maxSheetId="7" userName="LCBO" r:id="rId79" minRId="2766" maxRId="2771">
    <sheetIdMap count="6">
      <sheetId val="1"/>
      <sheetId val="2"/>
      <sheetId val="3"/>
      <sheetId val="4"/>
      <sheetId val="6"/>
      <sheetId val="5"/>
    </sheetIdMap>
  </header>
  <header guid="{6499A113-44B1-495D-B66A-BB1F36143A82}" dateTime="2019-12-19T15:01:06" maxSheetId="7" userName="LCBO" r:id="rId80" minRId="2772" maxRId="2775">
    <sheetIdMap count="6">
      <sheetId val="1"/>
      <sheetId val="2"/>
      <sheetId val="3"/>
      <sheetId val="4"/>
      <sheetId val="6"/>
      <sheetId val="5"/>
    </sheetIdMap>
  </header>
  <header guid="{FE266300-DB19-44C9-B583-A2A22107F1D6}" dateTime="2019-12-19T17:02:17" maxSheetId="7" userName="LCBO" r:id="rId81" minRId="2782" maxRId="2785">
    <sheetIdMap count="6">
      <sheetId val="1"/>
      <sheetId val="2"/>
      <sheetId val="3"/>
      <sheetId val="4"/>
      <sheetId val="6"/>
      <sheetId val="5"/>
    </sheetIdMap>
  </header>
  <header guid="{09AA10DD-7853-48AA-A07F-F5755D69B494}" dateTime="2019-12-23T11:22:44" maxSheetId="7" userName="Cloutier, Peter" r:id="rId82" minRId="2786" maxRId="2795">
    <sheetIdMap count="6">
      <sheetId val="1"/>
      <sheetId val="2"/>
      <sheetId val="3"/>
      <sheetId val="4"/>
      <sheetId val="6"/>
      <sheetId val="5"/>
    </sheetIdMap>
  </header>
  <header guid="{6EF022C7-D0FA-4580-9999-0715E97D39AA}" dateTime="2019-12-23T11:28:24" maxSheetId="7" userName="Cloutier, Peter" r:id="rId83" minRId="2802" maxRId="2805">
    <sheetIdMap count="6">
      <sheetId val="1"/>
      <sheetId val="2"/>
      <sheetId val="3"/>
      <sheetId val="4"/>
      <sheetId val="6"/>
      <sheetId val="5"/>
    </sheetIdMap>
  </header>
  <header guid="{BD389D0C-BDFB-4DDE-99AA-E67D64177AB7}" dateTime="2019-12-23T11:31:07" maxSheetId="7" userName="Cloutier, Peter" r:id="rId84" minRId="2806" maxRId="2809">
    <sheetIdMap count="6">
      <sheetId val="1"/>
      <sheetId val="2"/>
      <sheetId val="3"/>
      <sheetId val="4"/>
      <sheetId val="6"/>
      <sheetId val="5"/>
    </sheetIdMap>
  </header>
  <header guid="{97D846E6-B1B8-4BB6-BCB2-43972EFC833D}" dateTime="2019-12-23T11:42:49" maxSheetId="7" userName="Cloutier, Peter" r:id="rId85" minRId="2810" maxRId="2813">
    <sheetIdMap count="6">
      <sheetId val="1"/>
      <sheetId val="2"/>
      <sheetId val="3"/>
      <sheetId val="4"/>
      <sheetId val="6"/>
      <sheetId val="5"/>
    </sheetIdMap>
  </header>
  <header guid="{8900C730-1312-430F-B226-7621EA8B9946}" dateTime="2019-12-23T11:45:11" maxSheetId="7" userName="Cloutier, Peter" r:id="rId86" minRId="2820" maxRId="2821">
    <sheetIdMap count="6">
      <sheetId val="1"/>
      <sheetId val="2"/>
      <sheetId val="3"/>
      <sheetId val="4"/>
      <sheetId val="6"/>
      <sheetId val="5"/>
    </sheetIdMap>
  </header>
  <header guid="{C684977B-5E63-4853-8D3F-E692E1A6FE77}" dateTime="2019-12-23T11:47:26" maxSheetId="7" userName="Cloutier, Peter" r:id="rId87" minRId="2822">
    <sheetIdMap count="6">
      <sheetId val="1"/>
      <sheetId val="2"/>
      <sheetId val="3"/>
      <sheetId val="4"/>
      <sheetId val="6"/>
      <sheetId val="5"/>
    </sheetIdMap>
  </header>
  <header guid="{C00B36FE-9C03-4CD3-AFEC-1C13EE265248}" dateTime="2019-12-23T11:50:08" maxSheetId="7" userName="Cloutier, Peter" r:id="rId88" minRId="2823" maxRId="2828">
    <sheetIdMap count="6">
      <sheetId val="1"/>
      <sheetId val="2"/>
      <sheetId val="3"/>
      <sheetId val="4"/>
      <sheetId val="6"/>
      <sheetId val="5"/>
    </sheetIdMap>
  </header>
  <header guid="{BD03A236-3128-4A19-810C-1665341ECC57}" dateTime="2019-12-23T11:53:00" maxSheetId="7" userName="Cloutier, Peter" r:id="rId89" minRId="2829" maxRId="2830">
    <sheetIdMap count="6">
      <sheetId val="1"/>
      <sheetId val="2"/>
      <sheetId val="3"/>
      <sheetId val="4"/>
      <sheetId val="6"/>
      <sheetId val="5"/>
    </sheetIdMap>
  </header>
  <header guid="{7838FA17-76E8-4B75-A3B4-9AF4D5BAD9DE}" dateTime="2019-12-23T11:53:38" maxSheetId="7" userName="Cloutier, Peter" r:id="rId90" minRId="2838">
    <sheetIdMap count="6">
      <sheetId val="1"/>
      <sheetId val="2"/>
      <sheetId val="3"/>
      <sheetId val="4"/>
      <sheetId val="6"/>
      <sheetId val="5"/>
    </sheetIdMap>
  </header>
  <header guid="{6F091DEA-50C0-4EFA-BFA5-4D1FA79FE5F9}" dateTime="2019-12-23T11:54:01" maxSheetId="7" userName="Cloutier, Peter" r:id="rId91">
    <sheetIdMap count="6">
      <sheetId val="1"/>
      <sheetId val="2"/>
      <sheetId val="3"/>
      <sheetId val="4"/>
      <sheetId val="6"/>
      <sheetId val="5"/>
    </sheetIdMap>
  </header>
  <header guid="{47797F65-6A25-4731-9118-466189648CA1}" dateTime="2019-12-23T11:57:34" maxSheetId="7" userName="Cloutier, Peter" r:id="rId92" minRId="2846" maxRId="2847">
    <sheetIdMap count="6">
      <sheetId val="1"/>
      <sheetId val="2"/>
      <sheetId val="3"/>
      <sheetId val="4"/>
      <sheetId val="6"/>
      <sheetId val="5"/>
    </sheetIdMap>
  </header>
  <header guid="{448EF084-6C7A-42A0-AF20-05EE139C26E3}" dateTime="2019-12-23T11:59:03" maxSheetId="7" userName="Cloutier, Peter" r:id="rId93" minRId="2855">
    <sheetIdMap count="6">
      <sheetId val="1"/>
      <sheetId val="2"/>
      <sheetId val="3"/>
      <sheetId val="4"/>
      <sheetId val="6"/>
      <sheetId val="5"/>
    </sheetIdMap>
  </header>
  <header guid="{B33D672A-10CF-4A39-91F7-9F1D3E1E8BD1}" dateTime="2019-12-23T12:01:19" maxSheetId="7" userName="Cloutier, Peter" r:id="rId94" minRId="2856">
    <sheetIdMap count="6">
      <sheetId val="1"/>
      <sheetId val="2"/>
      <sheetId val="3"/>
      <sheetId val="4"/>
      <sheetId val="6"/>
      <sheetId val="5"/>
    </sheetIdMap>
  </header>
  <header guid="{0A62B2E6-85A9-4DA0-ADB9-11B9FB6BBD9C}" dateTime="2019-12-23T12:02:11" maxSheetId="7" userName="Cloutier, Peter" r:id="rId95" minRId="2857" maxRId="2859">
    <sheetIdMap count="6">
      <sheetId val="1"/>
      <sheetId val="2"/>
      <sheetId val="3"/>
      <sheetId val="4"/>
      <sheetId val="6"/>
      <sheetId val="5"/>
    </sheetIdMap>
  </header>
  <header guid="{7CF35F44-3351-4F48-89B3-0EE6D7A5D110}" dateTime="2019-12-23T15:09:37" maxSheetId="7" userName="Cloutier, Peter" r:id="rId96" minRId="2860" maxRId="2865">
    <sheetIdMap count="6">
      <sheetId val="1"/>
      <sheetId val="2"/>
      <sheetId val="3"/>
      <sheetId val="4"/>
      <sheetId val="6"/>
      <sheetId val="5"/>
    </sheetIdMap>
  </header>
  <header guid="{1E9C9271-4B8F-4EB5-B488-953D6E754683}" dateTime="2019-12-23T15:14:54" maxSheetId="7" userName="Cloutier, Peter" r:id="rId97" minRId="2873" maxRId="2876">
    <sheetIdMap count="6">
      <sheetId val="1"/>
      <sheetId val="2"/>
      <sheetId val="3"/>
      <sheetId val="4"/>
      <sheetId val="6"/>
      <sheetId val="5"/>
    </sheetIdMap>
  </header>
  <header guid="{515A080E-7B61-4290-BF5E-88BCB34FFCD9}" dateTime="2019-12-23T15:15:24" maxSheetId="7" userName="Cloutier, Peter" r:id="rId98" minRId="2877" maxRId="2879">
    <sheetIdMap count="6">
      <sheetId val="1"/>
      <sheetId val="2"/>
      <sheetId val="3"/>
      <sheetId val="4"/>
      <sheetId val="6"/>
      <sheetId val="5"/>
    </sheetIdMap>
  </header>
  <header guid="{1D6CE02A-0997-4CE4-BD91-62F5421D0B20}" dateTime="2019-12-23T15:18:22" maxSheetId="7" userName="Cloutier, Peter" r:id="rId99" minRId="2880" maxRId="2882">
    <sheetIdMap count="6">
      <sheetId val="1"/>
      <sheetId val="2"/>
      <sheetId val="3"/>
      <sheetId val="4"/>
      <sheetId val="6"/>
      <sheetId val="5"/>
    </sheetIdMap>
  </header>
  <header guid="{DA8391DF-89C4-4AF7-8961-62151B651A78}" dateTime="2020-01-03T10:50:06" maxSheetId="7" userName="LCBO" r:id="rId100">
    <sheetIdMap count="6">
      <sheetId val="1"/>
      <sheetId val="2"/>
      <sheetId val="3"/>
      <sheetId val="4"/>
      <sheetId val="6"/>
      <sheetId val="5"/>
    </sheetIdMap>
  </header>
  <header guid="{F3294257-3E9B-4CE0-9DC7-20B87C764C91}" dateTime="2020-01-06T16:24:29" maxSheetId="7" userName="LCBO" r:id="rId101" minRId="2890" maxRId="2900">
    <sheetIdMap count="6">
      <sheetId val="1"/>
      <sheetId val="2"/>
      <sheetId val="3"/>
      <sheetId val="4"/>
      <sheetId val="6"/>
      <sheetId val="5"/>
    </sheetIdMap>
  </header>
  <header guid="{C2C1D5C9-068A-4001-BCA4-1664A9C0E25F}" dateTime="2020-01-06T16:25:06" maxSheetId="7" userName="LCBO" r:id="rId102" minRId="2908" maxRId="2913">
    <sheetIdMap count="6">
      <sheetId val="1"/>
      <sheetId val="2"/>
      <sheetId val="3"/>
      <sheetId val="4"/>
      <sheetId val="6"/>
      <sheetId val="5"/>
    </sheetIdMap>
  </header>
  <header guid="{F61EE29F-FDAD-40FA-8B92-F78C8ADBF9CD}" dateTime="2020-01-06T16:28:11" maxSheetId="7" userName="LCBO" r:id="rId103" minRId="2914" maxRId="2939">
    <sheetIdMap count="6">
      <sheetId val="1"/>
      <sheetId val="2"/>
      <sheetId val="3"/>
      <sheetId val="4"/>
      <sheetId val="6"/>
      <sheetId val="5"/>
    </sheetIdMap>
  </header>
  <header guid="{48630A0C-0B46-48F1-91E8-1832E3F23F92}" dateTime="2020-01-06T16:28:57" maxSheetId="7" userName="LCBO" r:id="rId104">
    <sheetIdMap count="6">
      <sheetId val="1"/>
      <sheetId val="2"/>
      <sheetId val="3"/>
      <sheetId val="4"/>
      <sheetId val="6"/>
      <sheetId val="5"/>
    </sheetIdMap>
  </header>
  <header guid="{87BA26DB-CDE6-42AE-8E48-812E220B5DE3}" dateTime="2020-01-08T15:03:36" maxSheetId="7" userName="LCBO" r:id="rId105" minRId="2940" maxRId="2979">
    <sheetIdMap count="6">
      <sheetId val="1"/>
      <sheetId val="2"/>
      <sheetId val="3"/>
      <sheetId val="4"/>
      <sheetId val="6"/>
      <sheetId val="5"/>
    </sheetIdMap>
  </header>
  <header guid="{CB787639-183C-4E4A-A9EA-D1546756800B}" dateTime="2020-01-08T15:25:15" maxSheetId="7" userName="Greg MacDonald" r:id="rId106" minRId="2987">
    <sheetIdMap count="6">
      <sheetId val="1"/>
      <sheetId val="2"/>
      <sheetId val="3"/>
      <sheetId val="4"/>
      <sheetId val="6"/>
      <sheetId val="5"/>
    </sheetIdMap>
  </header>
  <header guid="{6237AA72-B117-4E58-A1E0-BA1E920B9D8A}" dateTime="2020-01-08T15:27:42" maxSheetId="7" userName="Greg MacDonald" r:id="rId107" minRId="2995" maxRId="2999">
    <sheetIdMap count="6">
      <sheetId val="1"/>
      <sheetId val="2"/>
      <sheetId val="3"/>
      <sheetId val="4"/>
      <sheetId val="6"/>
      <sheetId val="5"/>
    </sheetIdMap>
  </header>
  <header guid="{E09C69CB-2210-4E29-9CCC-5D67E53D3B33}" dateTime="2020-01-08T15:36:04" maxSheetId="7" userName="Greg MacDonald" r:id="rId108" minRId="3007" maxRId="3018">
    <sheetIdMap count="6">
      <sheetId val="1"/>
      <sheetId val="2"/>
      <sheetId val="3"/>
      <sheetId val="4"/>
      <sheetId val="6"/>
      <sheetId val="5"/>
    </sheetIdMap>
  </header>
  <header guid="{8BBA35BC-64CD-412E-A61A-C5A60330EBF7}" dateTime="2020-01-09T15:30:02" maxSheetId="7" userName="LCBO" r:id="rId109" minRId="3019" maxRId="3027">
    <sheetIdMap count="6">
      <sheetId val="1"/>
      <sheetId val="2"/>
      <sheetId val="3"/>
      <sheetId val="4"/>
      <sheetId val="6"/>
      <sheetId val="5"/>
    </sheetIdMap>
  </header>
  <header guid="{E3A9DB4E-DC90-45B0-9EEC-9B34E9A1F3D5}" dateTime="2020-01-10T08:36:03" maxSheetId="7" userName="LCBO" r:id="rId110" minRId="3035" maxRId="3083">
    <sheetIdMap count="6">
      <sheetId val="1"/>
      <sheetId val="2"/>
      <sheetId val="3"/>
      <sheetId val="4"/>
      <sheetId val="6"/>
      <sheetId val="5"/>
    </sheetIdMap>
  </header>
  <header guid="{31452032-6390-4B95-B788-F7F8B29EFC67}" dateTime="2020-01-10T08:39:28" maxSheetId="7" userName="LCBO" r:id="rId111" minRId="3084" maxRId="3105">
    <sheetIdMap count="6">
      <sheetId val="1"/>
      <sheetId val="2"/>
      <sheetId val="3"/>
      <sheetId val="4"/>
      <sheetId val="6"/>
      <sheetId val="5"/>
    </sheetIdMap>
  </header>
  <header guid="{41C03281-715C-415C-B1C6-0DE2EC74E59B}" dateTime="2020-01-10T08:48:37" maxSheetId="7" userName="LCBO" r:id="rId112" minRId="3106">
    <sheetIdMap count="6">
      <sheetId val="1"/>
      <sheetId val="2"/>
      <sheetId val="3"/>
      <sheetId val="4"/>
      <sheetId val="6"/>
      <sheetId val="5"/>
    </sheetIdMap>
  </header>
  <header guid="{F69A609C-3D5A-4AAA-981F-2DC9CFEFCCD9}" dateTime="2020-01-10T10:07:24" maxSheetId="8" userName="LCBO" r:id="rId113" minRId="3107" maxRId="3724">
    <sheetIdMap count="7">
      <sheetId val="1"/>
      <sheetId val="2"/>
      <sheetId val="3"/>
      <sheetId val="4"/>
      <sheetId val="6"/>
      <sheetId val="7"/>
      <sheetId val="5"/>
    </sheetIdMap>
  </header>
  <header guid="{9D9B5742-E464-45ED-B35E-3465FD9D8EE9}" dateTime="2020-01-10T10:08:35" maxSheetId="8" userName="LCBO" r:id="rId114">
    <sheetIdMap count="7">
      <sheetId val="1"/>
      <sheetId val="2"/>
      <sheetId val="3"/>
      <sheetId val="4"/>
      <sheetId val="6"/>
      <sheetId val="7"/>
      <sheetId val="5"/>
    </sheetIdMap>
  </header>
  <header guid="{239D05AF-CC32-4CF2-8D94-366361C3BB7A}" dateTime="2020-01-10T10:51:32" maxSheetId="8" userName="Cundari, Marie" r:id="rId115" minRId="3739" maxRId="3744">
    <sheetIdMap count="7">
      <sheetId val="1"/>
      <sheetId val="2"/>
      <sheetId val="3"/>
      <sheetId val="4"/>
      <sheetId val="6"/>
      <sheetId val="7"/>
      <sheetId val="5"/>
    </sheetIdMap>
  </header>
  <header guid="{2F662A48-6469-4F5A-BEBE-885C7BF6201C}" dateTime="2020-01-10T11:43:11" maxSheetId="8" userName="meaiv" r:id="rId116" minRId="3752" maxRId="3769">
    <sheetIdMap count="7">
      <sheetId val="1"/>
      <sheetId val="2"/>
      <sheetId val="3"/>
      <sheetId val="4"/>
      <sheetId val="6"/>
      <sheetId val="7"/>
      <sheetId val="5"/>
    </sheetIdMap>
  </header>
  <header guid="{66972DAC-774A-4314-BEBE-6EB58B3AE98A}" dateTime="2020-01-10T11:51:57" maxSheetId="8" userName="mealb" r:id="rId117">
    <sheetIdMap count="7">
      <sheetId val="1"/>
      <sheetId val="2"/>
      <sheetId val="3"/>
      <sheetId val="4"/>
      <sheetId val="6"/>
      <sheetId val="7"/>
      <sheetId val="5"/>
    </sheetIdMap>
  </header>
  <header guid="{FA47F43A-D106-4B3E-8CE2-3D8E98A767B7}" dateTime="2020-01-10T14:58:35" maxSheetId="8" userName="LCBO" r:id="rId118">
    <sheetIdMap count="7">
      <sheetId val="1"/>
      <sheetId val="2"/>
      <sheetId val="3"/>
      <sheetId val="4"/>
      <sheetId val="6"/>
      <sheetId val="7"/>
      <sheetId val="5"/>
    </sheetIdMap>
  </header>
  <header guid="{B83638EE-76D9-4E0A-96F1-5E5C5C25712C}" dateTime="2020-01-10T16:35:48" maxSheetId="8" userName="LCBO" r:id="rId119" minRId="3792" maxRId="3794">
    <sheetIdMap count="7">
      <sheetId val="1"/>
      <sheetId val="2"/>
      <sheetId val="3"/>
      <sheetId val="4"/>
      <sheetId val="6"/>
      <sheetId val="7"/>
      <sheetId val="5"/>
    </sheetIdMap>
  </header>
  <header guid="{C8C21506-02C2-47B4-BAFF-C2044183A477}" dateTime="2020-01-10T16:47:11" maxSheetId="8" userName="LCBO" r:id="rId120" minRId="3795">
    <sheetIdMap count="7">
      <sheetId val="1"/>
      <sheetId val="2"/>
      <sheetId val="3"/>
      <sheetId val="4"/>
      <sheetId val="6"/>
      <sheetId val="7"/>
      <sheetId val="5"/>
    </sheetIdMap>
  </header>
  <header guid="{E0115441-C3A9-46EC-99E4-1359D484BAD3}" dateTime="2020-01-10T16:56:09" maxSheetId="8" userName="LCBO" r:id="rId121" minRId="3804" maxRId="3805">
    <sheetIdMap count="7">
      <sheetId val="1"/>
      <sheetId val="2"/>
      <sheetId val="3"/>
      <sheetId val="4"/>
      <sheetId val="6"/>
      <sheetId val="7"/>
      <sheetId val="5"/>
    </sheetIdMap>
  </header>
  <header guid="{351D8797-01EF-4C2F-AC77-4BE5F9429AE6}" dateTime="2020-01-10T17:04:54" maxSheetId="8" userName="LCBO" r:id="rId122" minRId="3806" maxRId="3810">
    <sheetIdMap count="7">
      <sheetId val="1"/>
      <sheetId val="2"/>
      <sheetId val="3"/>
      <sheetId val="4"/>
      <sheetId val="6"/>
      <sheetId val="7"/>
      <sheetId val="5"/>
    </sheetIdMap>
  </header>
  <header guid="{CB4D3013-ED22-4F83-8BCC-6CA5A847326A}" dateTime="2020-01-10T17:42:48" maxSheetId="8" userName="LCBO" r:id="rId123" minRId="3811" maxRId="3820">
    <sheetIdMap count="7">
      <sheetId val="1"/>
      <sheetId val="2"/>
      <sheetId val="3"/>
      <sheetId val="4"/>
      <sheetId val="6"/>
      <sheetId val="7"/>
      <sheetId val="5"/>
    </sheetIdMap>
  </header>
  <header guid="{F09FBF67-5A15-49CE-9519-4AA048D841FA}" dateTime="2020-01-10T18:05:42" maxSheetId="8" userName="LCBO" r:id="rId124" minRId="3821" maxRId="3826">
    <sheetIdMap count="7">
      <sheetId val="1"/>
      <sheetId val="2"/>
      <sheetId val="3"/>
      <sheetId val="4"/>
      <sheetId val="6"/>
      <sheetId val="7"/>
      <sheetId val="5"/>
    </sheetIdMap>
  </header>
  <header guid="{6914A1B5-3C32-4988-95AD-EA883FAF4B7E}" dateTime="2020-01-10T18:07:12" maxSheetId="8" userName="LCBO" r:id="rId125" minRId="3827" maxRId="3829">
    <sheetIdMap count="7">
      <sheetId val="1"/>
      <sheetId val="2"/>
      <sheetId val="3"/>
      <sheetId val="4"/>
      <sheetId val="6"/>
      <sheetId val="7"/>
      <sheetId val="5"/>
    </sheetIdMap>
  </header>
  <header guid="{CCA594C4-8881-41E9-9538-951CE5B30D52}" dateTime="2020-01-13T10:06:21" maxSheetId="8" userName="LCBO" r:id="rId126" minRId="3830" maxRId="3839">
    <sheetIdMap count="7">
      <sheetId val="1"/>
      <sheetId val="2"/>
      <sheetId val="3"/>
      <sheetId val="4"/>
      <sheetId val="6"/>
      <sheetId val="7"/>
      <sheetId val="5"/>
    </sheetIdMap>
  </header>
  <header guid="{B8808459-DEEC-4921-9156-3EAB1B52A557}" dateTime="2020-01-13T10:31:05" maxSheetId="8" userName="Cloutier, Peter" r:id="rId127" minRId="3840">
    <sheetIdMap count="7">
      <sheetId val="1"/>
      <sheetId val="2"/>
      <sheetId val="3"/>
      <sheetId val="4"/>
      <sheetId val="6"/>
      <sheetId val="7"/>
      <sheetId val="5"/>
    </sheetIdMap>
  </header>
  <header guid="{09D53688-2FFC-4EBC-8803-9FD8C5525A6C}" dateTime="2020-01-13T10:40:24" maxSheetId="8" userName="Cloutier, Peter" r:id="rId128" minRId="3849" maxRId="3857">
    <sheetIdMap count="7">
      <sheetId val="1"/>
      <sheetId val="2"/>
      <sheetId val="3"/>
      <sheetId val="4"/>
      <sheetId val="6"/>
      <sheetId val="7"/>
      <sheetId val="5"/>
    </sheetIdMap>
  </header>
  <header guid="{55E9ECE5-40A8-487F-A9D6-379C61B2F286}" dateTime="2020-01-13T10:40:32" maxSheetId="8" userName="Cloutier, Peter" r:id="rId129" minRId="3858">
    <sheetIdMap count="7">
      <sheetId val="1"/>
      <sheetId val="2"/>
      <sheetId val="3"/>
      <sheetId val="4"/>
      <sheetId val="6"/>
      <sheetId val="7"/>
      <sheetId val="5"/>
    </sheetIdMap>
  </header>
  <header guid="{374D5E28-14B1-4E29-9DD6-7ECEC6BB86A0}" dateTime="2020-01-13T10:41:52" maxSheetId="8" userName="Cloutier, Peter" r:id="rId130" minRId="3859">
    <sheetIdMap count="7">
      <sheetId val="1"/>
      <sheetId val="2"/>
      <sheetId val="3"/>
      <sheetId val="4"/>
      <sheetId val="6"/>
      <sheetId val="7"/>
      <sheetId val="5"/>
    </sheetIdMap>
  </header>
  <header guid="{0E55BBDE-017A-42D8-93EA-59B80576126A}" dateTime="2020-01-13T10:42:45" maxSheetId="8" userName="Cloutier, Peter" r:id="rId131" minRId="3860">
    <sheetIdMap count="7">
      <sheetId val="1"/>
      <sheetId val="2"/>
      <sheetId val="3"/>
      <sheetId val="4"/>
      <sheetId val="6"/>
      <sheetId val="7"/>
      <sheetId val="5"/>
    </sheetIdMap>
  </header>
  <header guid="{816DFAB3-9C97-44EB-BE03-B1C855F772D7}" dateTime="2020-01-13T10:45:18" maxSheetId="8" userName="Cloutier, Peter" r:id="rId132" minRId="3861">
    <sheetIdMap count="7">
      <sheetId val="1"/>
      <sheetId val="2"/>
      <sheetId val="3"/>
      <sheetId val="4"/>
      <sheetId val="6"/>
      <sheetId val="7"/>
      <sheetId val="5"/>
    </sheetIdMap>
  </header>
  <header guid="{6FDCF227-B95C-438A-958C-614D8A5D4184}" dateTime="2020-01-13T10:48:08" maxSheetId="8" userName="Cloutier, Peter" r:id="rId133" minRId="3862" maxRId="3863">
    <sheetIdMap count="7">
      <sheetId val="1"/>
      <sheetId val="2"/>
      <sheetId val="3"/>
      <sheetId val="4"/>
      <sheetId val="6"/>
      <sheetId val="7"/>
      <sheetId val="5"/>
    </sheetIdMap>
  </header>
  <header guid="{9FEE4E40-E194-445E-B82E-46212EC8A264}" dateTime="2020-01-13T10:49:04" maxSheetId="8" userName="Cloutier, Peter" r:id="rId134" minRId="3864">
    <sheetIdMap count="7">
      <sheetId val="1"/>
      <sheetId val="2"/>
      <sheetId val="3"/>
      <sheetId val="4"/>
      <sheetId val="6"/>
      <sheetId val="7"/>
      <sheetId val="5"/>
    </sheetIdMap>
  </header>
  <header guid="{D5E0A1B4-2CE9-4097-92C8-0B7697306635}" dateTime="2020-01-13T10:49:33" maxSheetId="8" userName="Cloutier, Peter" r:id="rId135" minRId="3865">
    <sheetIdMap count="7">
      <sheetId val="1"/>
      <sheetId val="2"/>
      <sheetId val="3"/>
      <sheetId val="4"/>
      <sheetId val="6"/>
      <sheetId val="7"/>
      <sheetId val="5"/>
    </sheetIdMap>
  </header>
  <header guid="{58131D12-1FED-4588-9446-50DE69D99D06}" dateTime="2020-01-13T10:50:03" maxSheetId="8" userName="LCBO" r:id="rId136" minRId="3866" maxRId="3868">
    <sheetIdMap count="7">
      <sheetId val="1"/>
      <sheetId val="2"/>
      <sheetId val="3"/>
      <sheetId val="4"/>
      <sheetId val="6"/>
      <sheetId val="7"/>
      <sheetId val="5"/>
    </sheetIdMap>
  </header>
  <header guid="{164F77B6-A674-46CA-A005-F039CE5450F2}" dateTime="2020-01-13T10:52:07" maxSheetId="8" userName="LCBO" r:id="rId137" minRId="3877" maxRId="3878">
    <sheetIdMap count="7">
      <sheetId val="1"/>
      <sheetId val="2"/>
      <sheetId val="3"/>
      <sheetId val="4"/>
      <sheetId val="6"/>
      <sheetId val="7"/>
      <sheetId val="5"/>
    </sheetIdMap>
  </header>
  <header guid="{863BBA8F-1968-4324-BB59-8525E9CDE090}" dateTime="2020-01-13T11:08:46" maxSheetId="8" userName="LCBO" r:id="rId138" minRId="3879" maxRId="3884">
    <sheetIdMap count="7">
      <sheetId val="1"/>
      <sheetId val="2"/>
      <sheetId val="3"/>
      <sheetId val="4"/>
      <sheetId val="6"/>
      <sheetId val="7"/>
      <sheetId val="5"/>
    </sheetIdMap>
  </header>
  <header guid="{DE2B948E-FF96-4109-8783-182417E5F272}" dateTime="2020-01-13T11:12:24" maxSheetId="8" userName="LCBO" r:id="rId139" minRId="3893" maxRId="3894">
    <sheetIdMap count="7">
      <sheetId val="1"/>
      <sheetId val="2"/>
      <sheetId val="3"/>
      <sheetId val="4"/>
      <sheetId val="6"/>
      <sheetId val="7"/>
      <sheetId val="5"/>
    </sheetIdMap>
  </header>
  <header guid="{AA667922-C4BC-4BC3-9A9F-4B5A128FD127}" dateTime="2020-01-13T11:13:25" maxSheetId="8" userName="LCBO" r:id="rId140" minRId="3903">
    <sheetIdMap count="7">
      <sheetId val="1"/>
      <sheetId val="2"/>
      <sheetId val="3"/>
      <sheetId val="4"/>
      <sheetId val="6"/>
      <sheetId val="7"/>
      <sheetId val="5"/>
    </sheetIdMap>
  </header>
  <header guid="{F56B1886-4EB1-4F8F-8A8D-BC9217409F60}" dateTime="2020-01-13T11:19:33" maxSheetId="8" userName="LCBO" r:id="rId141" minRId="3904" maxRId="3914">
    <sheetIdMap count="7">
      <sheetId val="1"/>
      <sheetId val="2"/>
      <sheetId val="3"/>
      <sheetId val="4"/>
      <sheetId val="6"/>
      <sheetId val="7"/>
      <sheetId val="5"/>
    </sheetIdMap>
  </header>
  <header guid="{28E7EB8C-4FFD-4CB4-84A1-3F1C731D99AB}" dateTime="2020-01-13T11:19:52" maxSheetId="8" userName="LCBO" r:id="rId142">
    <sheetIdMap count="7">
      <sheetId val="1"/>
      <sheetId val="2"/>
      <sheetId val="3"/>
      <sheetId val="4"/>
      <sheetId val="6"/>
      <sheetId val="7"/>
      <sheetId val="5"/>
    </sheetIdMap>
  </header>
  <header guid="{224B6B77-F969-452C-AF24-CFA955462310}" dateTime="2020-01-13T11:24:55" maxSheetId="8" userName="LCBO" r:id="rId143" minRId="3931">
    <sheetIdMap count="7">
      <sheetId val="1"/>
      <sheetId val="2"/>
      <sheetId val="3"/>
      <sheetId val="4"/>
      <sheetId val="6"/>
      <sheetId val="7"/>
      <sheetId val="5"/>
    </sheetIdMap>
  </header>
  <header guid="{A01D3E95-0AC0-4495-A8E9-DA3A782A1C49}" dateTime="2020-01-14T12:55:10" maxSheetId="8" userName="LCBO" r:id="rId144" minRId="3940" maxRId="3949">
    <sheetIdMap count="7">
      <sheetId val="1"/>
      <sheetId val="2"/>
      <sheetId val="3"/>
      <sheetId val="4"/>
      <sheetId val="6"/>
      <sheetId val="7"/>
      <sheetId val="5"/>
    </sheetIdMap>
  </header>
  <header guid="{83B20725-D158-4C04-93D6-B44364038E29}" dateTime="2020-01-14T12:58:01" maxSheetId="8" userName="LCBO" r:id="rId145" minRId="3950" maxRId="3954">
    <sheetIdMap count="7">
      <sheetId val="1"/>
      <sheetId val="2"/>
      <sheetId val="3"/>
      <sheetId val="4"/>
      <sheetId val="6"/>
      <sheetId val="7"/>
      <sheetId val="5"/>
    </sheetIdMap>
  </header>
  <header guid="{35092457-0900-46E3-A5F0-032B5276EA27}" dateTime="2020-01-14T13:11:55" maxSheetId="8" userName="LCBO" r:id="rId146" minRId="3955" maxRId="3962">
    <sheetIdMap count="7">
      <sheetId val="1"/>
      <sheetId val="2"/>
      <sheetId val="3"/>
      <sheetId val="4"/>
      <sheetId val="6"/>
      <sheetId val="7"/>
      <sheetId val="5"/>
    </sheetIdMap>
  </header>
  <header guid="{13BD098D-26BC-40E1-8A73-AC68DBE577AB}" dateTime="2020-01-14T13:35:04" maxSheetId="8" userName="LCBO" r:id="rId147" minRId="3963" maxRId="3971">
    <sheetIdMap count="7">
      <sheetId val="1"/>
      <sheetId val="2"/>
      <sheetId val="3"/>
      <sheetId val="4"/>
      <sheetId val="6"/>
      <sheetId val="7"/>
      <sheetId val="5"/>
    </sheetIdMap>
  </header>
  <header guid="{A7ECA1A6-F67F-4B19-8F97-BFD0BA441D92}" dateTime="2020-01-14T15:37:22" maxSheetId="8" userName="LCBO" r:id="rId148" minRId="3980">
    <sheetIdMap count="7">
      <sheetId val="1"/>
      <sheetId val="2"/>
      <sheetId val="3"/>
      <sheetId val="4"/>
      <sheetId val="6"/>
      <sheetId val="7"/>
      <sheetId val="5"/>
    </sheetIdMap>
  </header>
  <header guid="{950C83C2-EBE7-4518-A6ED-BE1ACD6D6835}" dateTime="2020-01-15T08:09:49" maxSheetId="8" userName="meaiv" r:id="rId149" minRId="3989">
    <sheetIdMap count="7">
      <sheetId val="1"/>
      <sheetId val="2"/>
      <sheetId val="3"/>
      <sheetId val="4"/>
      <sheetId val="6"/>
      <sheetId val="7"/>
      <sheetId val="5"/>
    </sheetIdMap>
  </header>
  <header guid="{EDB06AF3-88B9-41CE-9EE1-CF4303574400}" dateTime="2020-01-15T09:38:51" maxSheetId="8" userName="LCBO" r:id="rId150">
    <sheetIdMap count="7">
      <sheetId val="1"/>
      <sheetId val="2"/>
      <sheetId val="3"/>
      <sheetId val="4"/>
      <sheetId val="6"/>
      <sheetId val="7"/>
      <sheetId val="5"/>
    </sheetIdMap>
  </header>
  <header guid="{3DE7DDF0-FA1C-4DC0-8E39-6F60A302EA33}" dateTime="2020-01-15T10:25:47" maxSheetId="8" userName="LCBO" r:id="rId151">
    <sheetIdMap count="7">
      <sheetId val="1"/>
      <sheetId val="2"/>
      <sheetId val="3"/>
      <sheetId val="4"/>
      <sheetId val="6"/>
      <sheetId val="7"/>
      <sheetId val="5"/>
    </sheetIdMap>
  </header>
  <header guid="{12AFED4C-3606-4191-A864-F6A21CA07616}" dateTime="2020-01-15T15:29:37" maxSheetId="8" userName="LCBO" r:id="rId152">
    <sheetIdMap count="7">
      <sheetId val="1"/>
      <sheetId val="2"/>
      <sheetId val="3"/>
      <sheetId val="4"/>
      <sheetId val="6"/>
      <sheetId val="7"/>
      <sheetId val="5"/>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890" sId="6" ref="A14:XFD14" action="insertRow"/>
  <rcc rId="2891" sId="6">
    <nc r="A14" t="inlineStr">
      <is>
        <t>White Spirits</t>
      </is>
    </nc>
  </rcc>
  <rcc rId="2892" sId="6">
    <nc r="C14" t="inlineStr">
      <is>
        <t>Gin</t>
      </is>
    </nc>
  </rcc>
  <rcc rId="2893" sId="6">
    <nc r="D14" t="inlineStr">
      <is>
        <t>All Countries</t>
      </is>
    </nc>
  </rcc>
  <rcc rId="2894" sId="6">
    <nc r="E14" t="inlineStr">
      <is>
        <t>$28.95+</t>
      </is>
    </nc>
  </rcc>
  <rcc rId="2895" sId="6">
    <nc r="F14" t="inlineStr">
      <is>
        <t>Preference will be given to unique product offerings that target new consumers and focus on quality, authenticity and craftsmanship. Package appeal and marketing strategy/support will be a key consideration. Priority will be given to products priced in the new super premium price band $28.95-$36.35.
Gin Shop: These gins will appeal to the gin connoisseur and will offer strong points of difference to the current assortment, such as niche assortment products, limited availability products or special edition bottles. These will be very small buys and may also have a limited store distribution in a designated number of stores + e-comm presence.  Success in other markets is a benefit. $40.00+.  These products will refresh 2x per year.</t>
      </is>
    </nc>
  </rcc>
  <rcc rId="2896" sId="6" numFmtId="20">
    <nc r="G14">
      <v>43924</v>
    </nc>
  </rcc>
  <rcc rId="2897" sId="6" numFmtId="20">
    <nc r="H14">
      <v>43931</v>
    </nc>
  </rcc>
  <rcc rId="2898" sId="6" numFmtId="20">
    <nc r="I14">
      <v>43952</v>
    </nc>
  </rcc>
  <rcc rId="2899" sId="6" numFmtId="20">
    <nc r="J14">
      <v>43958</v>
    </nc>
  </rcc>
  <rcc rId="2900" sId="6">
    <nc r="K14">
      <v>4</v>
    </nc>
  </rcc>
  <rcv guid="{185A5CD5-3184-493D-8586-15BEEE1E3F5A}" action="delete"/>
  <rdn rId="0" localSheetId="1" customView="1" name="Z_185A5CD5_3184_493D_8586_15BEEE1E3F5A_.wvu.PrintArea" hidden="1" oldHidden="1">
    <formula>'LY call-New Dates'!$A$3:$M$82</formula>
    <oldFormula>'LY call-New Dates'!$A$3:$M$82</oldFormula>
  </rdn>
  <rdn rId="0" localSheetId="1" customView="1" name="Z_185A5CD5_3184_493D_8586_15BEEE1E3F5A_.wvu.PrintTitles" hidden="1" oldHidden="1">
    <formula>'LY call-New Dates'!$3:$3</formula>
    <oldFormula>'LY call-New Dates'!$3:$3</oldFormula>
  </rdn>
  <rdn rId="0" localSheetId="1" customView="1" name="Z_185A5CD5_3184_493D_8586_15BEEE1E3F5A_.wvu.FilterData" hidden="1" oldHidden="1">
    <formula>'LY call-New Dates'!$A$3:$Q$82</formula>
    <oldFormula>'LY call-New Dates'!$A$3:$Q$82</oldFormula>
  </rdn>
  <rdn rId="0" localSheetId="2" customView="1" name="Z_185A5CD5_3184_493D_8586_15BEEE1E3F5A_.wvu.FilterData" hidden="1" oldHidden="1">
    <formula>'2019-2020 Needs Grid'!$A$2:$N$73</formula>
    <oldFormula>'2019-2020 Needs Grid'!$A$2:$N$73</oldFormula>
  </rdn>
  <rdn rId="0" localSheetId="3" customView="1" name="Z_185A5CD5_3184_493D_8586_15BEEE1E3F5A_.wvu.FilterData" hidden="1" oldHidden="1">
    <formula>'2018-19 Needs Trade Grid'!$A$3:$L$70</formula>
    <oldFormula>'2018-19 Needs Trade Grid'!$A$3:$L$70</oldFormula>
  </rdn>
  <rdn rId="0" localSheetId="6" customView="1" name="Z_185A5CD5_3184_493D_8586_15BEEE1E3F5A_.wvu.FilterData" hidden="1" oldHidden="1">
    <formula>'2020-21 Needs Grid'!$A$2:$N$58</formula>
    <oldFormula>'2020-21 Needs Grid'!$A$2:$N$58</oldFormula>
  </rdn>
  <rdn rId="0" localSheetId="5" customView="1" name="Z_185A5CD5_3184_493D_8586_15BEEE1E3F5A_.wvu.FilterData" hidden="1" oldHidden="1">
    <formula>'2019-20 Final'!$A$37:$L$57</formula>
    <oldFormula>'2019-20 Final'!$A$37:$L$57</oldFormula>
  </rdn>
  <rcv guid="{185A5CD5-3184-493D-8586-15BEEE1E3F5A}"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035" sId="6" ref="A8:XFD8" action="insertRow"/>
  <rcc rId="3036" sId="6">
    <nc r="A8" t="inlineStr">
      <is>
        <t>Ontario Wines</t>
      </is>
    </nc>
  </rcc>
  <rcc rId="3037" sId="6">
    <nc r="C8" t="inlineStr">
      <is>
        <t>OW Ad Hoc  -  #1</t>
      </is>
    </nc>
  </rcc>
  <rcc rId="3038" sId="6">
    <nc r="D8" t="inlineStr">
      <is>
        <t>Canada (Ontario)</t>
      </is>
    </nc>
  </rcc>
  <rcc rId="3039" sId="6">
    <nc r="E8" t="inlineStr">
      <is>
        <t>Various</t>
      </is>
    </nc>
  </rcc>
  <rcc rId="3040" sId="6">
    <nc r="F8" t="inlineStr">
      <is>
        <t xml:space="preserve">Obtain permission of category/product manager before submitting to ad hoc tenders. For wines not covered in other product calls within this needs letter. </t>
      </is>
    </nc>
  </rcc>
  <rcc rId="3041" sId="6" numFmtId="20">
    <nc r="G8">
      <v>43917</v>
    </nc>
  </rcc>
  <rcc rId="3042" sId="6" numFmtId="20">
    <nc r="H8">
      <v>43924</v>
    </nc>
  </rcc>
  <rcc rId="3043" sId="6" numFmtId="20">
    <nc r="I8">
      <v>43945</v>
    </nc>
  </rcc>
  <rcc rId="3044" sId="6" numFmtId="20">
    <nc r="J8">
      <v>43951</v>
    </nc>
  </rcc>
  <rcc rId="3045" sId="6">
    <nc r="K8">
      <v>25</v>
    </nc>
  </rcc>
  <rcc rId="3046" sId="6">
    <nc r="A23" t="inlineStr">
      <is>
        <t>Ontario Wines</t>
      </is>
    </nc>
  </rcc>
  <rcc rId="3047" sId="6">
    <oc r="D23">
      <f>VLOOKUP($C23,'2019-20 Final'!$C:$F,2,0)</f>
    </oc>
    <nc r="D23" t="inlineStr">
      <is>
        <t>Canada (Ontario)</t>
      </is>
    </nc>
  </rcc>
  <rcc rId="3048" sId="6">
    <oc r="E23">
      <f>VLOOKUP($C23,'2019-20 Final'!$C:$F,3,0)</f>
    </oc>
    <nc r="E23" t="inlineStr">
      <is>
        <t>Various</t>
      </is>
    </nc>
  </rcc>
  <rcc rId="3049" sId="6">
    <oc r="F23">
      <f>VLOOKUP($C23,'2019-20 Final'!$C:$F,4,0)</f>
    </oc>
    <nc r="F23" t="inlineStr">
      <is>
        <t>VQA Wines and QA fruit wines with a focus on  producers located in PEC, LENS and emerging regions. Distribution is limited to a pre-selected list of stores.</t>
      </is>
    </nc>
  </rcc>
  <rcc rId="3050" sId="6">
    <nc r="C23" t="inlineStr">
      <is>
        <t>Ontario Wines Direct Delivery (on shelf October 2020)</t>
      </is>
    </nc>
  </rcc>
  <rrc rId="3051" sId="6" ref="A27:XFD27" action="insertRow"/>
  <rcc rId="3052" sId="6">
    <nc r="A27" t="inlineStr">
      <is>
        <t>Ontario Wines</t>
      </is>
    </nc>
  </rcc>
  <rcc rId="3053" sId="6">
    <nc r="C27" t="inlineStr">
      <is>
        <t>OW Ad Hoc  -  #2</t>
      </is>
    </nc>
  </rcc>
  <rcc rId="3054" sId="6">
    <nc r="D27" t="inlineStr">
      <is>
        <t>Canada (Ontario)</t>
      </is>
    </nc>
  </rcc>
  <rcc rId="3055" sId="6">
    <nc r="E27" t="inlineStr">
      <is>
        <t>Various</t>
      </is>
    </nc>
  </rcc>
  <rcc rId="3056" sId="6">
    <nc r="F27" t="inlineStr">
      <is>
        <t xml:space="preserve">Obtain permission of category/product manager before submitting to ad hoc tenders. For wines not covered in other product calls within this needs letter. </t>
      </is>
    </nc>
  </rcc>
  <rcc rId="3057" sId="6" numFmtId="20">
    <nc r="G27">
      <v>44022</v>
    </nc>
  </rcc>
  <rcc rId="3058" sId="6" numFmtId="20">
    <nc r="H27">
      <v>44029</v>
    </nc>
  </rcc>
  <rcc rId="3059" sId="6" numFmtId="20">
    <nc r="I27">
      <v>44050</v>
    </nc>
  </rcc>
  <rcc rId="3060" sId="6" numFmtId="20">
    <nc r="J27">
      <v>44056</v>
    </nc>
  </rcc>
  <rcc rId="3061" sId="6">
    <nc r="K27">
      <v>25</v>
    </nc>
  </rcc>
  <rrc rId="3062" sId="6" ref="A34:XFD34" action="insertRow"/>
  <rcc rId="3063" sId="6" odxf="1" dxf="1">
    <nc r="A34" t="inlineStr">
      <is>
        <t>Ontario Wines</t>
      </is>
    </nc>
    <odxf/>
    <ndxf/>
  </rcc>
  <rfmt sheetId="6" sqref="B34" start="0" length="0">
    <dxf/>
  </rfmt>
  <rcc rId="3064" sId="6">
    <nc r="C34" t="inlineStr">
      <is>
        <t xml:space="preserve">VQA Table Wines </t>
      </is>
    </nc>
  </rcc>
  <rcc rId="3065" sId="6" odxf="1" dxf="1">
    <nc r="D34" t="inlineStr">
      <is>
        <t>Canada (Ontario)</t>
      </is>
    </nc>
    <odxf/>
    <ndxf/>
  </rcc>
  <rcc rId="3066" sId="6" odxf="1" dxf="1">
    <nc r="E34" t="inlineStr">
      <is>
        <t>$11.95-$19.95</t>
      </is>
    </nc>
    <odxf/>
    <ndxf/>
  </rcc>
  <rcc rId="3067" sId="6" odxf="1" dxf="1">
    <nc r="F34" t="inlineStr">
      <is>
        <t xml:space="preserve">New LCBO VQA wines. All red or white varietal wines and blends will be considered. Strong brand proposition, compelling packaging and a well-considered marketing support/plan will be heavily influential. Wines must represent exceptional price/value relative to competitive set. </t>
      </is>
    </nc>
    <odxf/>
    <ndxf/>
  </rcc>
  <rcc rId="3068" sId="6" numFmtId="20">
    <nc r="G34">
      <v>44057</v>
    </nc>
  </rcc>
  <rcc rId="3069" sId="6" numFmtId="20">
    <nc r="H34">
      <v>44064</v>
    </nc>
  </rcc>
  <rcc rId="3070" sId="6" numFmtId="20">
    <nc r="I34">
      <v>44085</v>
    </nc>
  </rcc>
  <rcc rId="3071" sId="6" numFmtId="20">
    <nc r="J34">
      <v>44091</v>
    </nc>
  </rcc>
  <rcc rId="3072" sId="6">
    <nc r="K34">
      <v>25</v>
    </nc>
  </rcc>
  <rrc rId="3073" sId="6" ref="A43:XFD43" action="insertRow"/>
  <rcc rId="3074" sId="6">
    <nc r="A43" t="inlineStr">
      <is>
        <t>Ontario Wines</t>
      </is>
    </nc>
  </rcc>
  <rcc rId="3075" sId="6">
    <nc r="D43" t="inlineStr">
      <is>
        <t>Canada (Ontario)</t>
      </is>
    </nc>
  </rcc>
  <rcc rId="3076" sId="6">
    <nc r="E43" t="inlineStr">
      <is>
        <t>Various</t>
      </is>
    </nc>
  </rcc>
  <rcc rId="3077" sId="6">
    <nc r="F43" t="inlineStr">
      <is>
        <t xml:space="preserve">VQA wines and QA fruit wines with a focus on key Ontario varietals from producers located in PEC, LENS and emerging regions. Distribution is limited to a selected number of stores. </t>
      </is>
    </nc>
  </rcc>
  <rcc rId="3078" sId="6" numFmtId="20">
    <nc r="G43">
      <v>44106</v>
    </nc>
  </rcc>
  <rcc rId="3079" sId="6" numFmtId="20">
    <nc r="H43">
      <v>44113</v>
    </nc>
  </rcc>
  <rcc rId="3080" sId="6" numFmtId="20">
    <nc r="I43">
      <v>44134</v>
    </nc>
  </rcc>
  <rcc rId="3081" sId="6" numFmtId="20">
    <nc r="J43">
      <v>44140</v>
    </nc>
  </rcc>
  <rcc rId="3082" sId="6">
    <nc r="K43">
      <v>25</v>
    </nc>
  </rcc>
  <rcc rId="3083" sId="6">
    <nc r="C43" t="inlineStr">
      <is>
        <t>Ontario Wines Direct Delivery (on Shelf March 2021)</t>
      </is>
    </nc>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84" sId="6" odxf="1" dxf="1">
    <oc r="A55">
      <f>VLOOKUP(C55,'2019-20 Final'!$C$4:$L$79,10,0)</f>
    </oc>
    <nc r="A55" t="inlineStr">
      <is>
        <t>Ontario Wines</t>
      </is>
    </nc>
    <odxf/>
    <ndxf/>
  </rcc>
  <rfmt sheetId="6" sqref="B55" start="0" length="0">
    <dxf/>
  </rfmt>
  <rcc rId="3085" sId="6" odxf="1" dxf="1">
    <nc r="C55" t="inlineStr">
      <is>
        <t>OW Ad Hoc  #3</t>
      </is>
    </nc>
    <odxf>
      <border outline="0">
        <top style="thin">
          <color indexed="64"/>
        </top>
      </border>
    </odxf>
    <ndxf>
      <border outline="0">
        <top/>
      </border>
    </ndxf>
  </rcc>
  <rcc rId="3086" sId="6" odxf="1" dxf="1">
    <oc r="D55">
      <f>VLOOKUP($C55,'2019-20 Final'!$C:$F,2,0)</f>
    </oc>
    <nc r="D55" t="inlineStr">
      <is>
        <t>Canada (Ontario)</t>
      </is>
    </nc>
    <odxf/>
    <ndxf/>
  </rcc>
  <rcc rId="3087" sId="6" odxf="1" dxf="1">
    <oc r="E55">
      <f>VLOOKUP($C55,'2019-20 Final'!$C:$F,3,0)</f>
    </oc>
    <nc r="E55" t="inlineStr">
      <is>
        <t>Various</t>
      </is>
    </nc>
    <odxf/>
    <ndxf/>
  </rcc>
  <rcc rId="3088" sId="6" odxf="1" dxf="1">
    <oc r="F55">
      <f>VLOOKUP($C55,'2019-20 Final'!$C:$F,4,0)</f>
    </oc>
    <nc r="F55" t="inlineStr">
      <is>
        <t xml:space="preserve">Obtain permission of category/product manager before submitting to adhoc tenders. For wines not covered in other Product Calls within this needs letter. </t>
      </is>
    </nc>
    <odxf/>
    <ndxf/>
  </rcc>
  <rcc rId="3089" sId="6">
    <oc r="A56">
      <f>VLOOKUP(C56,'2019-20 Final'!$C$4:$L$79,10,0)</f>
    </oc>
    <nc r="A56" t="inlineStr">
      <is>
        <t>Ontario Wines</t>
      </is>
    </nc>
  </rcc>
  <rcc rId="3090" sId="6">
    <oc r="D56">
      <f>VLOOKUP($C56,'2019-20 Final'!$C:$F,2,0)</f>
    </oc>
    <nc r="D56" t="inlineStr">
      <is>
        <t>Canada (Ontario)</t>
      </is>
    </nc>
  </rcc>
  <rcc rId="3091" sId="6">
    <oc r="E56">
      <f>VLOOKUP($C56,'2019-20 Final'!$C:$F,3,0)</f>
    </oc>
    <nc r="E56" t="inlineStr">
      <is>
        <t>$9.95/750mL+</t>
      </is>
    </nc>
  </rcc>
  <rcc rId="3092" sId="6">
    <oc r="F56">
      <f>VLOOKUP($C56,'2019-20 Final'!$C:$F,4,0)</f>
    </oc>
    <nc r="F56" t="inlineStr">
      <is>
        <t>ICB: 750mL and 1.5L size formats of all red and white varietals and blends will be considered.</t>
      </is>
    </nc>
  </rcc>
  <rcc rId="3093" sId="6">
    <nc r="C56" t="inlineStr">
      <is>
        <t>International Domestic Blends</t>
      </is>
    </nc>
  </rcc>
  <rcc rId="3094" sId="6">
    <oc r="K56">
      <f>VLOOKUP(C56,'2019-20 Final'!$C:$K,9,0)</f>
    </oc>
    <nc r="K56">
      <v>25</v>
    </nc>
  </rcc>
  <rrc rId="3095" sId="6" ref="A64:XFD64" action="insertRow"/>
  <rcc rId="3096" sId="6">
    <nc r="A64" t="inlineStr">
      <is>
        <t>Ontario Wines</t>
      </is>
    </nc>
  </rcc>
  <rcc rId="3097" sId="6">
    <nc r="D64" t="inlineStr">
      <is>
        <t>Canada (Ontario)</t>
      </is>
    </nc>
  </rcc>
  <rcc rId="3098" sId="6">
    <nc r="E64" t="inlineStr">
      <is>
        <t>Various</t>
      </is>
    </nc>
  </rcc>
  <rcc rId="3099" sId="6">
    <nc r="F64" t="inlineStr">
      <is>
        <t xml:space="preserve">VQA wines and QA fruit wines with a focus on key Ontario varietals from producers located in PEC, LENS and emerging regions. Distribution is limited to a selected number of stores. </t>
      </is>
    </nc>
  </rcc>
  <rcc rId="3100" sId="6" numFmtId="20">
    <nc r="G64">
      <v>44239</v>
    </nc>
  </rcc>
  <rcc rId="3101" sId="6" numFmtId="20">
    <nc r="H64">
      <v>44246</v>
    </nc>
  </rcc>
  <rcc rId="3102" sId="6" numFmtId="20">
    <nc r="I64">
      <v>44267</v>
    </nc>
  </rcc>
  <rcc rId="3103" sId="6" numFmtId="20">
    <nc r="J64">
      <v>44273</v>
    </nc>
  </rcc>
  <rcc rId="3104" sId="6">
    <nc r="K64">
      <v>25</v>
    </nc>
  </rcc>
  <rcc rId="3105" sId="6">
    <nc r="C64" t="inlineStr">
      <is>
        <t>Ontario Wines Direct Delivery (on Shelf Sept 2021)</t>
      </is>
    </nc>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06" sId="6">
    <oc r="C64" t="inlineStr">
      <is>
        <t>Ontario Wines Direct Delivery (on Shelf Sept 2021)</t>
      </is>
    </oc>
    <nc r="C64" t="inlineStr">
      <is>
        <t>Ontario Wines Direct Delivery (on Shelf June 2021)</t>
      </is>
    </nc>
  </rc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is rId="3107" sheetId="7" name="[2020-21 Merchandising Needs Grid.xlsx]Sheet1" sheetPosition="6"/>
  <rfmt sheetId="7" sqref="A1" start="0" length="0">
    <dxf>
      <font>
        <b/>
        <i/>
        <sz val="11"/>
        <color theme="1"/>
        <name val="Calibri"/>
        <scheme val="minor"/>
      </font>
    </dxf>
  </rfmt>
  <rfmt sheetId="7" sqref="K1" start="0" length="0">
    <dxf>
      <alignment horizontal="center" vertical="center" readingOrder="0"/>
    </dxf>
  </rfmt>
  <rcc rId="3108" sId="7" odxf="1" dxf="1">
    <nc r="A2" t="inlineStr">
      <is>
        <t>Buyer</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0"/>
        <color theme="1"/>
        <name val="Calibri"/>
        <scheme val="minor"/>
      </font>
      <fill>
        <patternFill patternType="solid">
          <bgColor rgb="FFFFFF00"/>
        </patternFill>
      </fill>
      <alignment horizontal="center" vertical="center" wrapText="1" readingOrder="0"/>
      <border outline="0">
        <left style="medium">
          <color indexed="64"/>
        </left>
        <right style="thin">
          <color indexed="64"/>
        </right>
        <top style="medium">
          <color indexed="64"/>
        </top>
        <bottom style="medium">
          <color indexed="64"/>
        </bottom>
      </border>
    </ndxf>
  </rcc>
  <rcc rId="3109" sId="7" odxf="1" dxf="1">
    <nc r="B2" t="inlineStr">
      <is>
        <t>NISS CALL ID</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0"/>
        <color theme="1"/>
        <name val="Calibri"/>
        <scheme val="minor"/>
      </font>
      <fill>
        <patternFill patternType="solid">
          <bgColor rgb="FFFFFF00"/>
        </patternFill>
      </fill>
      <alignment horizontal="center" vertical="center" wrapText="1" readingOrder="0"/>
      <border outline="0">
        <left style="thin">
          <color indexed="64"/>
        </left>
        <right style="thin">
          <color indexed="64"/>
        </right>
        <top style="medium">
          <color indexed="64"/>
        </top>
        <bottom style="medium">
          <color indexed="64"/>
        </bottom>
      </border>
    </ndxf>
  </rcc>
  <rcc rId="3110" sId="7" odxf="1" dxf="1">
    <nc r="C2" t="inlineStr">
      <is>
        <t>Product Category</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0"/>
        <color theme="1"/>
        <name val="Calibri"/>
        <scheme val="minor"/>
      </font>
      <fill>
        <patternFill patternType="solid">
          <bgColor rgb="FFFFFF00"/>
        </patternFill>
      </fill>
      <alignment horizontal="center" vertical="center" wrapText="1" readingOrder="0"/>
      <border outline="0">
        <left style="thin">
          <color indexed="64"/>
        </left>
        <right style="thin">
          <color indexed="64"/>
        </right>
        <top style="medium">
          <color indexed="64"/>
        </top>
        <bottom style="medium">
          <color indexed="64"/>
        </bottom>
      </border>
    </ndxf>
  </rcc>
  <rcc rId="3111" sId="7" odxf="1" dxf="1">
    <nc r="D2" t="inlineStr">
      <is>
        <t>Country</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0"/>
        <color theme="1"/>
        <name val="Calibri"/>
        <scheme val="minor"/>
      </font>
      <fill>
        <patternFill patternType="solid">
          <bgColor rgb="FFFFFF00"/>
        </patternFill>
      </fill>
      <alignment horizontal="center" vertical="center" wrapText="1" readingOrder="0"/>
      <border outline="0">
        <left style="thin">
          <color indexed="64"/>
        </left>
        <right style="thin">
          <color indexed="64"/>
        </right>
        <top style="medium">
          <color indexed="64"/>
        </top>
        <bottom style="medium">
          <color indexed="64"/>
        </bottom>
      </border>
    </ndxf>
  </rcc>
  <rcc rId="3112" sId="7" odxf="1" dxf="1">
    <nc r="E2" t="inlineStr">
      <is>
        <t>Price Range</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0"/>
        <color theme="1"/>
        <name val="Calibri"/>
        <scheme val="minor"/>
      </font>
      <fill>
        <patternFill patternType="solid">
          <bgColor rgb="FFFFFF00"/>
        </patternFill>
      </fill>
      <alignment horizontal="center" vertical="center" wrapText="1" readingOrder="0"/>
      <border outline="0">
        <left style="thin">
          <color indexed="64"/>
        </left>
        <right style="thin">
          <color indexed="64"/>
        </right>
        <top style="medium">
          <color indexed="64"/>
        </top>
        <bottom style="medium">
          <color indexed="64"/>
        </bottom>
      </border>
    </ndxf>
  </rcc>
  <rcc rId="3113" sId="7" odxf="1" dxf="1">
    <nc r="F2" t="inlineStr">
      <is>
        <t>Product specs</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0"/>
        <color theme="1"/>
        <name val="Calibri"/>
        <scheme val="minor"/>
      </font>
      <fill>
        <patternFill patternType="solid">
          <bgColor rgb="FFFFFF00"/>
        </patternFill>
      </fill>
      <alignment horizontal="center" vertical="center" wrapText="1" readingOrder="0"/>
      <border outline="0">
        <left style="thin">
          <color indexed="64"/>
        </left>
        <right style="thin">
          <color indexed="64"/>
        </right>
        <top style="medium">
          <color indexed="64"/>
        </top>
        <bottom style="medium">
          <color indexed="64"/>
        </bottom>
      </border>
    </ndxf>
  </rcc>
  <rcc rId="3114" sId="7" odxf="1" dxf="1">
    <nc r="G2" t="inlineStr">
      <is>
        <t>Pre-sub Deadline (Friday)</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0"/>
        <color theme="0"/>
        <name val="Calibri"/>
        <scheme val="minor"/>
      </font>
      <fill>
        <patternFill patternType="solid">
          <bgColor theme="9" tint="-0.499984740745262"/>
        </patternFill>
      </fill>
      <alignment horizontal="center" vertical="center" wrapText="1" readingOrder="0"/>
      <border outline="0">
        <left style="thin">
          <color indexed="64"/>
        </left>
        <right style="thin">
          <color indexed="64"/>
        </right>
        <top style="medium">
          <color indexed="64"/>
        </top>
        <bottom style="medium">
          <color indexed="64"/>
        </bottom>
      </border>
    </ndxf>
  </rcc>
  <rcc rId="3115" sId="7" odxf="1" dxf="1">
    <nc r="H2" t="inlineStr">
      <is>
        <t>Call back Deadline</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0"/>
        <color theme="0"/>
        <name val="Calibri"/>
        <scheme val="minor"/>
      </font>
      <fill>
        <patternFill patternType="solid">
          <bgColor theme="9" tint="-0.499984740745262"/>
        </patternFill>
      </fill>
      <alignment horizontal="center" vertical="center" wrapText="1" readingOrder="0"/>
      <border outline="0">
        <left style="thin">
          <color indexed="64"/>
        </left>
        <right style="thin">
          <color indexed="64"/>
        </right>
        <top style="medium">
          <color indexed="64"/>
        </top>
        <bottom style="medium">
          <color indexed="64"/>
        </bottom>
      </border>
    </ndxf>
  </rcc>
  <rcc rId="3116" sId="7" odxf="1" dxf="1">
    <nc r="I2" t="inlineStr">
      <is>
        <t>Sample Deadline</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0"/>
        <color theme="0"/>
        <name val="Calibri"/>
        <scheme val="minor"/>
      </font>
      <fill>
        <patternFill patternType="solid">
          <bgColor theme="9" tint="-0.499984740745262"/>
        </patternFill>
      </fill>
      <alignment horizontal="center" vertical="center" wrapText="1" readingOrder="0"/>
      <border outline="0">
        <left style="thin">
          <color indexed="64"/>
        </left>
        <right style="thin">
          <color indexed="64"/>
        </right>
        <top style="medium">
          <color indexed="64"/>
        </top>
        <bottom style="medium">
          <color indexed="64"/>
        </bottom>
      </border>
    </ndxf>
  </rcc>
  <rcc rId="3117" sId="7" odxf="1" dxf="1">
    <nc r="J2" t="inlineStr">
      <is>
        <t>Tasting Date</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0"/>
        <color theme="0"/>
        <name val="Calibri"/>
        <scheme val="minor"/>
      </font>
      <fill>
        <patternFill patternType="solid">
          <bgColor theme="9" tint="-0.499984740745262"/>
        </patternFill>
      </fill>
      <alignment horizontal="center" vertical="center" wrapText="1" readingOrder="0"/>
      <border outline="0">
        <left style="thin">
          <color indexed="64"/>
        </left>
        <right style="medium">
          <color indexed="64"/>
        </right>
        <top style="medium">
          <color indexed="64"/>
        </top>
        <bottom style="medium">
          <color indexed="64"/>
        </bottom>
      </border>
    </ndxf>
  </rcc>
  <rcc rId="3118" sId="7" odxf="1" dxf="1">
    <nc r="K2" t="inlineStr">
      <is>
        <t>Max # Subs. Per Agent</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0"/>
        <color theme="1"/>
        <name val="Calibri"/>
        <scheme val="minor"/>
      </font>
      <fill>
        <patternFill patternType="solid">
          <bgColor rgb="FFFFFF00"/>
        </patternFill>
      </fill>
      <alignment horizontal="center" vertical="center" wrapText="1" readingOrder="0"/>
      <border outline="0">
        <left style="thin">
          <color indexed="64"/>
        </left>
        <right style="medium">
          <color indexed="64"/>
        </right>
        <top style="medium">
          <color indexed="64"/>
        </top>
        <bottom style="medium">
          <color indexed="64"/>
        </bottom>
      </border>
    </ndxf>
  </rcc>
  <rcc rId="3119" sId="7" odxf="1" dxf="1">
    <nc r="A3" t="inlineStr">
      <is>
        <t>European Wines</t>
      </is>
    </nc>
    <odxf>
      <fill>
        <patternFill patternType="none">
          <bgColor indexed="65"/>
        </patternFill>
      </fill>
      <alignment vertical="bottom" wrapText="0" readingOrder="0"/>
      <border outline="0">
        <left/>
        <right/>
        <bottom/>
      </border>
    </odxf>
    <ndxf>
      <fill>
        <patternFill patternType="solid">
          <bgColor theme="0"/>
        </patternFill>
      </fill>
      <alignment vertical="center" wrapText="1" readingOrder="0"/>
      <border outline="0">
        <left style="thin">
          <color indexed="64"/>
        </left>
        <right style="thin">
          <color indexed="64"/>
        </right>
        <bottom style="thin">
          <color indexed="64"/>
        </bottom>
      </border>
    </ndxf>
  </rcc>
  <rfmt sheetId="7" sqref="B3" start="0" length="0">
    <dxf>
      <alignment vertical="center" wrapText="1" readingOrder="0"/>
      <border outline="0">
        <left style="thin">
          <color indexed="64"/>
        </left>
        <right style="thin">
          <color indexed="64"/>
        </right>
        <bottom style="thin">
          <color indexed="64"/>
        </bottom>
      </border>
    </dxf>
  </rfmt>
  <rcc rId="3120" sId="7" odxf="1" dxf="1">
    <nc r="C3" t="inlineStr">
      <is>
        <t>Champagne</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3121" sId="7" odxf="1" dxf="1">
    <nc r="D3" t="inlineStr">
      <is>
        <t>France</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122" sId="7" odxf="1" dxf="1">
    <nc r="E3" t="inlineStr">
      <is>
        <t>$40 -$65</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123" sId="7" odxf="1" dxf="1">
    <nc r="F3" t="inlineStr">
      <is>
        <t>Preference for Rose, but considering all styles.</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124" sId="7" odxf="1" dxf="1" numFmtId="20">
    <nc r="G3">
      <v>43896</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125" sId="7" odxf="1" dxf="1" numFmtId="20">
    <nc r="H3">
      <v>43903</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126" sId="7" odxf="1" dxf="1" numFmtId="20">
    <nc r="I3">
      <v>43924</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127" sId="7" odxf="1" dxf="1" numFmtId="20">
    <nc r="J3">
      <v>43930</v>
    </nc>
    <odxf>
      <numFmt numFmtId="0" formatCode="General"/>
      <alignment vertical="bottom" wrapText="0" readingOrder="0"/>
      <border outline="0">
        <left/>
        <right/>
        <bottom/>
      </border>
    </odxf>
    <ndxf>
      <numFmt numFmtId="20" formatCode="d\-mmm\-yy"/>
      <alignment vertical="center" wrapText="1" readingOrder="0"/>
      <border outline="0">
        <left style="thin">
          <color indexed="64"/>
        </left>
        <right style="thin">
          <color indexed="64"/>
        </right>
        <bottom style="thin">
          <color indexed="64"/>
        </bottom>
      </border>
    </ndxf>
  </rcc>
  <rcc rId="3128" sId="7" odxf="1" dxf="1">
    <nc r="K3">
      <v>6</v>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3129" sId="7" odxf="1" dxf="1">
    <nc r="A4" t="inlineStr">
      <is>
        <t>Ontario Wines</t>
      </is>
    </nc>
    <odxf>
      <fill>
        <patternFill patternType="none">
          <bgColor indexed="65"/>
        </patternFill>
      </fill>
      <alignment vertical="bottom" wrapText="0" readingOrder="0"/>
      <border outline="0">
        <left/>
        <right/>
        <bottom/>
      </border>
    </odxf>
    <ndxf>
      <fill>
        <patternFill patternType="solid">
          <bgColor theme="0"/>
        </patternFill>
      </fill>
      <alignment vertical="center" wrapText="1" readingOrder="0"/>
      <border outline="0">
        <left style="thin">
          <color indexed="64"/>
        </left>
        <right style="thin">
          <color indexed="64"/>
        </right>
        <bottom style="thin">
          <color indexed="64"/>
        </bottom>
      </border>
    </ndxf>
  </rcc>
  <rfmt sheetId="7" sqref="B4" start="0" length="0">
    <dxf>
      <alignment vertical="center" wrapText="1" readingOrder="0"/>
      <border outline="0">
        <left style="thin">
          <color indexed="64"/>
        </left>
        <right style="thin">
          <color indexed="64"/>
        </right>
        <bottom style="thin">
          <color indexed="64"/>
        </bottom>
      </border>
    </dxf>
  </rfmt>
  <rcc rId="3130" sId="7" odxf="1" dxf="1">
    <nc r="C4" t="inlineStr">
      <is>
        <t>OW Ad Hoc  -  #1</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3131" sId="7" odxf="1" dxf="1">
    <nc r="D4" t="inlineStr">
      <is>
        <t>Canada (Ontario)</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132" sId="7" odxf="1" dxf="1">
    <nc r="E4" t="inlineStr">
      <is>
        <t>Various</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133" sId="7" odxf="1" dxf="1">
    <nc r="F4" t="inlineStr">
      <is>
        <t xml:space="preserve">Obtain permission of category/product manager before submitting to ad hoc tenders. For wines not covered in other product calls within this needs letter. </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134" sId="7" odxf="1" dxf="1" numFmtId="20">
    <nc r="G4">
      <v>43917</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135" sId="7" odxf="1" dxf="1" numFmtId="20">
    <nc r="H4">
      <v>43924</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136" sId="7" odxf="1" dxf="1" numFmtId="20">
    <nc r="I4">
      <v>43945</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137" sId="7" odxf="1" dxf="1" numFmtId="20">
    <nc r="J4">
      <v>43951</v>
    </nc>
    <odxf>
      <numFmt numFmtId="0" formatCode="General"/>
      <alignment vertical="bottom" wrapText="0" readingOrder="0"/>
      <border outline="0">
        <left/>
        <right/>
        <bottom/>
      </border>
    </odxf>
    <ndxf>
      <numFmt numFmtId="20" formatCode="d\-mmm\-yy"/>
      <alignment vertical="center" wrapText="1" readingOrder="0"/>
      <border outline="0">
        <left style="thin">
          <color indexed="64"/>
        </left>
        <right style="thin">
          <color indexed="64"/>
        </right>
        <bottom style="thin">
          <color indexed="64"/>
        </bottom>
      </border>
    </ndxf>
  </rcc>
  <rcc rId="3138" sId="7" odxf="1" dxf="1">
    <nc r="K4">
      <v>25</v>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3139" sId="7" odxf="1" dxf="1">
    <nc r="A5" t="inlineStr">
      <is>
        <t>Wines</t>
      </is>
    </nc>
    <odxf>
      <fill>
        <patternFill patternType="none">
          <bgColor indexed="65"/>
        </patternFill>
      </fill>
      <alignment vertical="bottom" wrapText="0" readingOrder="0"/>
      <border outline="0">
        <left/>
        <right/>
        <bottom/>
      </border>
    </odxf>
    <ndxf>
      <fill>
        <patternFill patternType="solid">
          <bgColor theme="0"/>
        </patternFill>
      </fill>
      <alignment vertical="center" wrapText="1" readingOrder="0"/>
      <border outline="0">
        <left style="thin">
          <color indexed="64"/>
        </left>
        <right style="thin">
          <color indexed="64"/>
        </right>
        <bottom style="thin">
          <color indexed="64"/>
        </bottom>
      </border>
    </ndxf>
  </rcc>
  <rfmt sheetId="7" sqref="B5" start="0" length="0">
    <dxf>
      <alignment vertical="center" wrapText="1" readingOrder="0"/>
      <border outline="0">
        <left style="thin">
          <color indexed="64"/>
        </left>
        <right style="thin">
          <color indexed="64"/>
        </right>
        <bottom style="thin">
          <color indexed="64"/>
        </bottom>
      </border>
    </dxf>
  </rfmt>
  <rcc rId="3140" sId="7" odxf="1" dxf="1">
    <nc r="C5" t="inlineStr">
      <is>
        <t>New &amp; Exciting Wines Incubator Program Fall/Winter</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3141" sId="7" odxf="1" dxf="1">
    <nc r="D5" t="inlineStr">
      <is>
        <t>Ontario, Canada</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142" sId="7" odxf="1" dxf="1">
    <nc r="E5" t="inlineStr">
      <is>
        <t>Various</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143" sId="7" odxf="1" dxf="1">
    <nc r="F5" t="inlineStr">
      <is>
        <t>We are looking for new wines, first to market, that will be exclusive to the LCBO and that will capitalize on today's trends i.e. cans and other packaging innovations; lower alcohol; zero alcohol; sparkling; wines that speak to popular cultural moments; and smaller format extensions to current 750mL best-sellers. These will be one-time buys to allow us to explore and test new items. This seasonal program will run from P7-P12. A marketing fee of 5% of the total PO cost will be applied, up to a max. of $7,000 and a min. of $2,000; if during the season the success metrics determined by the Category Manager are reached the product may be selected for potential continuous purchase; if success metrics are not achieved the producct will be delisted and a 30% markdown will be applied.</t>
      </is>
    </nc>
    <odxf>
      <alignment horizontal="general" vertical="bottom" wrapText="0" indent="0" readingOrder="0"/>
      <border outline="0">
        <left/>
        <right/>
        <top/>
        <bottom/>
      </border>
    </odxf>
    <ndxf>
      <alignment horizontal="left" vertical="center" wrapText="1" indent="1" readingOrder="0"/>
      <border outline="0">
        <left style="thin">
          <color indexed="64"/>
        </left>
        <right style="thin">
          <color indexed="64"/>
        </right>
        <top style="thin">
          <color indexed="64"/>
        </top>
        <bottom style="thin">
          <color indexed="64"/>
        </bottom>
      </border>
    </ndxf>
  </rcc>
  <rcc rId="3144" sId="7" odxf="1" dxf="1" numFmtId="20">
    <nc r="G5">
      <v>43924</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145" sId="7" odxf="1" dxf="1" numFmtId="20">
    <nc r="H5">
      <v>43931</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146" sId="7" odxf="1" dxf="1" numFmtId="20">
    <nc r="I5">
      <v>43952</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147" sId="7" odxf="1" dxf="1" numFmtId="20">
    <nc r="J5">
      <v>43958</v>
    </nc>
    <odxf>
      <numFmt numFmtId="0" formatCode="General"/>
      <alignment vertical="bottom" wrapText="0" readingOrder="0"/>
      <border outline="0">
        <left/>
        <right/>
        <bottom/>
      </border>
    </odxf>
    <ndxf>
      <numFmt numFmtId="20" formatCode="d\-mmm\-yy"/>
      <alignment vertical="center" wrapText="1" readingOrder="0"/>
      <border outline="0">
        <left style="thin">
          <color indexed="64"/>
        </left>
        <right style="thin">
          <color indexed="64"/>
        </right>
        <bottom style="thin">
          <color indexed="64"/>
        </bottom>
      </border>
    </ndxf>
  </rcc>
  <rcc rId="3148" sId="7" odxf="1" dxf="1">
    <nc r="K5">
      <v>10</v>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3149" sId="7" odxf="1" dxf="1">
    <nc r="A6" t="inlineStr">
      <is>
        <t>Wines</t>
      </is>
    </nc>
    <odxf>
      <fill>
        <patternFill patternType="none">
          <bgColor indexed="65"/>
        </patternFill>
      </fill>
      <alignment vertical="bottom" wrapText="0" readingOrder="0"/>
      <border outline="0">
        <left/>
        <right/>
        <bottom/>
      </border>
    </odxf>
    <ndxf>
      <fill>
        <patternFill patternType="solid">
          <bgColor theme="0"/>
        </patternFill>
      </fill>
      <alignment vertical="center" wrapText="1" readingOrder="0"/>
      <border outline="0">
        <left style="thin">
          <color indexed="64"/>
        </left>
        <right style="thin">
          <color indexed="64"/>
        </right>
        <bottom style="thin">
          <color indexed="64"/>
        </bottom>
      </border>
    </ndxf>
  </rcc>
  <rfmt sheetId="7" sqref="B6" start="0" length="0">
    <dxf>
      <alignment vertical="center" wrapText="1" readingOrder="0"/>
      <border outline="0">
        <left style="thin">
          <color indexed="64"/>
        </left>
        <right style="thin">
          <color indexed="64"/>
        </right>
        <bottom style="thin">
          <color indexed="64"/>
        </bottom>
      </border>
    </dxf>
  </rfmt>
  <rcc rId="3150" sId="7" odxf="1" dxf="1">
    <nc r="C6" t="inlineStr">
      <is>
        <t>New &amp; Exciting Wines Incubator Program Fall/Winter</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3151" sId="7" odxf="1" dxf="1">
    <nc r="D6" t="inlineStr">
      <is>
        <t>New World Countries (excluding Ontario, Canada)</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152" sId="7" odxf="1" dxf="1">
    <nc r="E6" t="inlineStr">
      <is>
        <t>Various</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153" sId="7" odxf="1" dxf="1">
    <nc r="F6" t="inlineStr">
      <is>
        <t>We are looking for new wines, first to market, that will be exclusive to the LCBO and that will capitalize on today's trends i.e. cans and other packaging innovations; lower alcohol; zero alcohol; sparkling; wines that speak to popular cultural moments; and smaller format extensions to current 750mL best-sellers. These will be one-time buys to allow us to explore and test new items. This seasonal program will run from P7-P12. A marketing fee of 5% of the total PO cost will be applied, up to a max. of $7,000 and a min. of $2,000; if during the season the success metrics determined by the Category Manager are reached the product may be selected for potential continuous purchase; if success metrics are not achieved the producct will be delisted and a 30% markdown will be applied.</t>
      </is>
    </nc>
    <odxf>
      <alignment horizontal="general" vertical="bottom" wrapText="0" indent="0" readingOrder="0"/>
      <border outline="0">
        <left/>
        <right/>
        <top/>
        <bottom/>
      </border>
    </odxf>
    <ndxf>
      <alignment horizontal="left" vertical="center" wrapText="1" indent="1" readingOrder="0"/>
      <border outline="0">
        <left style="thin">
          <color indexed="64"/>
        </left>
        <right style="thin">
          <color indexed="64"/>
        </right>
        <top style="thin">
          <color indexed="64"/>
        </top>
        <bottom style="thin">
          <color indexed="64"/>
        </bottom>
      </border>
    </ndxf>
  </rcc>
  <rcc rId="3154" sId="7" odxf="1" dxf="1" numFmtId="20">
    <nc r="G6">
      <v>43924</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155" sId="7" odxf="1" dxf="1" numFmtId="20">
    <nc r="H6">
      <v>43931</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156" sId="7" odxf="1" dxf="1" numFmtId="20">
    <nc r="I6">
      <v>43952</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157" sId="7" odxf="1" dxf="1" numFmtId="20">
    <nc r="J6">
      <v>43958</v>
    </nc>
    <odxf>
      <numFmt numFmtId="0" formatCode="General"/>
      <alignment vertical="bottom" wrapText="0" readingOrder="0"/>
      <border outline="0">
        <left/>
        <right/>
        <bottom/>
      </border>
    </odxf>
    <ndxf>
      <numFmt numFmtId="20" formatCode="d\-mmm\-yy"/>
      <alignment vertical="center" wrapText="1" readingOrder="0"/>
      <border outline="0">
        <left style="thin">
          <color indexed="64"/>
        </left>
        <right style="thin">
          <color indexed="64"/>
        </right>
        <bottom style="thin">
          <color indexed="64"/>
        </bottom>
      </border>
    </ndxf>
  </rcc>
  <rcc rId="3158" sId="7" odxf="1" dxf="1">
    <nc r="K6">
      <v>10</v>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3159" sId="7" odxf="1" dxf="1">
    <nc r="A7" t="inlineStr">
      <is>
        <t>Wines</t>
      </is>
    </nc>
    <odxf>
      <fill>
        <patternFill patternType="none">
          <bgColor indexed="65"/>
        </patternFill>
      </fill>
      <alignment vertical="bottom" wrapText="0" readingOrder="0"/>
      <border outline="0">
        <left/>
        <right/>
        <bottom/>
      </border>
    </odxf>
    <ndxf>
      <fill>
        <patternFill patternType="solid">
          <bgColor theme="0"/>
        </patternFill>
      </fill>
      <alignment vertical="center" wrapText="1" readingOrder="0"/>
      <border outline="0">
        <left style="thin">
          <color indexed="64"/>
        </left>
        <right style="thin">
          <color indexed="64"/>
        </right>
        <bottom style="thin">
          <color indexed="64"/>
        </bottom>
      </border>
    </ndxf>
  </rcc>
  <rfmt sheetId="7" sqref="B7" start="0" length="0">
    <dxf>
      <alignment vertical="center" wrapText="1" readingOrder="0"/>
      <border outline="0">
        <left style="thin">
          <color indexed="64"/>
        </left>
        <right style="thin">
          <color indexed="64"/>
        </right>
        <bottom style="thin">
          <color indexed="64"/>
        </bottom>
      </border>
    </dxf>
  </rfmt>
  <rcc rId="3160" sId="7" odxf="1" dxf="1">
    <nc r="C7" t="inlineStr">
      <is>
        <t>New &amp; Exciting Wines Incubator Program Fall/Winter</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3161" sId="7" odxf="1" dxf="1">
    <nc r="D7" t="inlineStr">
      <is>
        <t>Europe</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162" sId="7" odxf="1" dxf="1">
    <nc r="E7" t="inlineStr">
      <is>
        <t>Various</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163" sId="7" odxf="1" dxf="1">
    <nc r="F7" t="inlineStr">
      <is>
        <t>We are looking for new wines, first to market, that will be exclusive to the LCBO and that will capitalize on today's trends i.e. cans and other packaging innovations; lower alcohol; zero alcohol; sparkling; wines that speak to popular cultural moments; and smaller format extensions to current 750mL best-sellers. These will be one-time buys to allow us to explore and test new items. This seasonal program will run from P7-P12. A marketing fee of 5% of the total PO cost will be applied, up to a max. of $7,000 and a min. of $2,000; if during the season the success metrics determined by the Category Manager are reached the product may be selected for potential continuous purchase; if success metrics are not achieved the producct will be delisted and a 30% markdown will be applied.</t>
      </is>
    </nc>
    <odxf>
      <alignment horizontal="general" vertical="bottom" wrapText="0" indent="0" readingOrder="0"/>
      <border outline="0">
        <left/>
        <right/>
        <top/>
        <bottom/>
      </border>
    </odxf>
    <ndxf>
      <alignment horizontal="left" vertical="center" wrapText="1" indent="1" readingOrder="0"/>
      <border outline="0">
        <left style="thin">
          <color indexed="64"/>
        </left>
        <right style="thin">
          <color indexed="64"/>
        </right>
        <top style="thin">
          <color indexed="64"/>
        </top>
        <bottom style="thin">
          <color indexed="64"/>
        </bottom>
      </border>
    </ndxf>
  </rcc>
  <rcc rId="3164" sId="7" odxf="1" dxf="1" numFmtId="20">
    <nc r="G7">
      <v>43924</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165" sId="7" odxf="1" dxf="1" numFmtId="20">
    <nc r="H7">
      <v>43931</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166" sId="7" odxf="1" dxf="1" numFmtId="20">
    <nc r="I7">
      <v>43952</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167" sId="7" odxf="1" dxf="1" numFmtId="20">
    <nc r="J7">
      <v>43958</v>
    </nc>
    <odxf>
      <numFmt numFmtId="0" formatCode="General"/>
      <alignment vertical="bottom" wrapText="0" readingOrder="0"/>
      <border outline="0">
        <left/>
        <right/>
        <bottom/>
      </border>
    </odxf>
    <ndxf>
      <numFmt numFmtId="20" formatCode="d\-mmm\-yy"/>
      <alignment vertical="center" wrapText="1" readingOrder="0"/>
      <border outline="0">
        <left style="thin">
          <color indexed="64"/>
        </left>
        <right style="thin">
          <color indexed="64"/>
        </right>
        <bottom style="thin">
          <color indexed="64"/>
        </bottom>
      </border>
    </ndxf>
  </rcc>
  <rcc rId="3168" sId="7" odxf="1" dxf="1">
    <nc r="K7">
      <v>10</v>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3169" sId="7" odxf="1" dxf="1">
    <nc r="A8" t="inlineStr">
      <is>
        <t>European Wines</t>
      </is>
    </nc>
    <odxf>
      <fill>
        <patternFill patternType="none">
          <bgColor indexed="65"/>
        </patternFill>
      </fill>
      <alignment vertical="bottom" wrapText="0" readingOrder="0"/>
      <border outline="0">
        <left/>
        <right/>
        <bottom/>
      </border>
    </odxf>
    <ndxf>
      <fill>
        <patternFill patternType="solid">
          <bgColor theme="0"/>
        </patternFill>
      </fill>
      <alignment vertical="center" wrapText="1" readingOrder="0"/>
      <border outline="0">
        <left style="thin">
          <color indexed="64"/>
        </left>
        <right style="thin">
          <color indexed="64"/>
        </right>
        <bottom style="thin">
          <color indexed="64"/>
        </bottom>
      </border>
    </ndxf>
  </rcc>
  <rfmt sheetId="7" sqref="B8" start="0" length="0">
    <dxf>
      <alignment vertical="center" wrapText="1" readingOrder="0"/>
      <border outline="0">
        <left style="thin">
          <color indexed="64"/>
        </left>
        <right style="thin">
          <color indexed="64"/>
        </right>
        <bottom style="thin">
          <color indexed="64"/>
        </bottom>
      </border>
    </dxf>
  </rfmt>
  <rcc rId="3170" sId="7" odxf="1" dxf="1">
    <nc r="C8" t="inlineStr">
      <is>
        <t>Wines from Portugal</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3171" sId="7" odxf="1" dxf="1">
    <nc r="D8" t="inlineStr">
      <is>
        <t>Portugal</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172" sId="7" odxf="1" dxf="1">
    <nc r="E8" t="inlineStr">
      <is>
        <t>$8.50 to $14.95</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173" sId="7" odxf="1" dxf="1">
    <nc r="F8" t="inlineStr">
      <is>
        <t xml:space="preserve">Red and white wines, brands with innovative concepts offering point of differentiation, modern package/style and/or success in other similar markets. Finished offers only, no concepts in development. </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174" sId="7" odxf="1" dxf="1" numFmtId="20">
    <nc r="G8">
      <v>43959</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175" sId="7" odxf="1" dxf="1" numFmtId="20">
    <nc r="H8">
      <v>43966</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176" sId="7" odxf="1" dxf="1" numFmtId="20">
    <nc r="I8">
      <v>43987</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177" sId="7" odxf="1" dxf="1" numFmtId="20">
    <nc r="J8">
      <v>43993</v>
    </nc>
    <odxf>
      <numFmt numFmtId="0" formatCode="General"/>
      <alignment vertical="bottom" wrapText="0" readingOrder="0"/>
      <border outline="0">
        <left/>
        <right/>
        <bottom/>
      </border>
    </odxf>
    <ndxf>
      <numFmt numFmtId="20" formatCode="d\-mmm\-yy"/>
      <alignment vertical="center" wrapText="1" readingOrder="0"/>
      <border outline="0">
        <left style="thin">
          <color indexed="64"/>
        </left>
        <right style="thin">
          <color indexed="64"/>
        </right>
        <bottom style="thin">
          <color indexed="64"/>
        </bottom>
      </border>
    </ndxf>
  </rcc>
  <rcc rId="3178" sId="7" odxf="1" dxf="1">
    <nc r="K8" t="e">
      <v>#N/A</v>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3179" sId="7" odxf="1" dxf="1">
    <nc r="A9" t="inlineStr">
      <is>
        <t>European Wines</t>
      </is>
    </nc>
    <odxf>
      <fill>
        <patternFill patternType="none">
          <bgColor indexed="65"/>
        </patternFill>
      </fill>
      <alignment vertical="bottom" wrapText="0" readingOrder="0"/>
      <border outline="0">
        <left/>
        <right/>
        <bottom/>
      </border>
    </odxf>
    <ndxf>
      <fill>
        <patternFill patternType="solid">
          <bgColor theme="0"/>
        </patternFill>
      </fill>
      <alignment vertical="center" wrapText="1" readingOrder="0"/>
      <border outline="0">
        <left style="thin">
          <color indexed="64"/>
        </left>
        <right style="thin">
          <color indexed="64"/>
        </right>
        <bottom style="thin">
          <color indexed="64"/>
        </bottom>
      </border>
    </ndxf>
  </rcc>
  <rfmt sheetId="7" sqref="B9" start="0" length="0">
    <dxf>
      <alignment vertical="center" wrapText="1" readingOrder="0"/>
      <border outline="0">
        <left style="thin">
          <color indexed="64"/>
        </left>
        <right style="thin">
          <color indexed="64"/>
        </right>
        <top style="thin">
          <color indexed="64"/>
        </top>
        <bottom style="thin">
          <color indexed="64"/>
        </bottom>
      </border>
    </dxf>
  </rfmt>
  <rcc rId="3180" sId="7" odxf="1" dxf="1">
    <nc r="C9" t="inlineStr">
      <is>
        <t>EW Ad Hoc #1</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3181" sId="7" odxf="1" dxf="1">
    <nc r="D9" t="inlineStr">
      <is>
        <t>All EW Countries</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182" sId="7" odxf="1" dxf="1">
    <nc r="E9" t="inlineStr">
      <is>
        <t>Various</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183" sId="7" odxf="1" dxf="1">
    <nc r="F9" t="inlineStr">
      <is>
        <t>Obtain permission of category/product manager before submitting to ad hoc tenders. For wines not covered in other product calls within this needs letter, offering outstanding innovation or high rate of success in other markets.</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184" sId="7" odxf="1" dxf="1" numFmtId="20">
    <nc r="G9">
      <v>43973</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185" sId="7" odxf="1" dxf="1" numFmtId="20">
    <nc r="H9">
      <v>43980</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186" sId="7" odxf="1" dxf="1" numFmtId="20">
    <nc r="I9">
      <v>44001</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187" sId="7" odxf="1" dxf="1" numFmtId="20">
    <nc r="J9">
      <v>44007</v>
    </nc>
    <odxf>
      <numFmt numFmtId="0" formatCode="General"/>
      <alignment vertical="bottom" wrapText="0" readingOrder="0"/>
      <border outline="0">
        <left/>
        <right/>
        <bottom/>
      </border>
    </odxf>
    <ndxf>
      <numFmt numFmtId="20" formatCode="d\-mmm\-yy"/>
      <alignment vertical="center" wrapText="1" readingOrder="0"/>
      <border outline="0">
        <left style="thin">
          <color indexed="64"/>
        </left>
        <right style="thin">
          <color indexed="64"/>
        </right>
        <bottom style="thin">
          <color indexed="64"/>
        </bottom>
      </border>
    </ndxf>
  </rcc>
  <rcc rId="3188" sId="7" odxf="1" dxf="1">
    <nc r="K9">
      <v>25</v>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3189" sId="7" odxf="1" dxf="1">
    <nc r="A10" t="inlineStr">
      <is>
        <t>All Wines</t>
      </is>
    </nc>
    <odxf>
      <fill>
        <patternFill patternType="none">
          <bgColor indexed="65"/>
        </patternFill>
      </fill>
      <alignment vertical="bottom" wrapText="0" readingOrder="0"/>
      <border outline="0">
        <left/>
        <right/>
        <bottom/>
      </border>
    </odxf>
    <ndxf>
      <fill>
        <patternFill patternType="solid">
          <bgColor theme="0"/>
        </patternFill>
      </fill>
      <alignment vertical="center" wrapText="1" readingOrder="0"/>
      <border outline="0">
        <left style="thin">
          <color indexed="64"/>
        </left>
        <right style="thin">
          <color indexed="64"/>
        </right>
        <bottom style="thin">
          <color indexed="64"/>
        </bottom>
      </border>
    </ndxf>
  </rcc>
  <rfmt sheetId="7" sqref="B10" start="0" length="0">
    <dxf>
      <alignment vertical="center" wrapText="1" readingOrder="0"/>
      <border outline="0">
        <left style="thin">
          <color indexed="64"/>
        </left>
        <right style="thin">
          <color indexed="64"/>
        </right>
        <bottom style="thin">
          <color indexed="64"/>
        </bottom>
      </border>
    </dxf>
  </rfmt>
  <rcc rId="3190" sId="7" odxf="1" dxf="1">
    <nc r="C10" t="inlineStr">
      <is>
        <t>Seasonal Rosé Program</t>
      </is>
    </nc>
    <odxf>
      <font>
        <sz val="11"/>
        <color theme="1"/>
        <name val="Calibri"/>
        <scheme val="minor"/>
      </font>
      <alignment horizontal="general" vertical="bottom" wrapText="0" readingOrder="0"/>
      <border outline="0">
        <left/>
        <right/>
        <bottom/>
      </border>
    </odxf>
    <ndxf>
      <font>
        <sz val="10"/>
        <color theme="1"/>
        <name val="Calibri"/>
        <scheme val="minor"/>
      </font>
      <alignment horizontal="center" vertical="center" wrapText="1" readingOrder="0"/>
      <border outline="0">
        <left style="thin">
          <color indexed="64"/>
        </left>
        <right style="thin">
          <color indexed="64"/>
        </right>
        <bottom style="thin">
          <color indexed="64"/>
        </bottom>
      </border>
    </ndxf>
  </rcc>
  <rcc rId="3191" sId="7" odxf="1" dxf="1">
    <nc r="D10" t="inlineStr">
      <is>
        <t>All Countries</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192" sId="7" odxf="1" dxf="1">
    <nc r="E10" t="inlineStr">
      <is>
        <t>$7.95 - $18.95</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193" sId="7" odxf="1" dxf="1">
    <nc r="F10" t="inlineStr">
      <is>
        <t>All countries (including Canada – Ontario). This seasonal program runs from fiscal P13 to P7. A marketing fee of 5% of the total PO cost will be applied, up to a max. of $7,000 and a min. of $2,000. Considering both new and existing brands. Demand strong packaging, price/quality, current awards/accolades. Will consider both still/sparkling rosé, sweet and dry, and alternative formats. Additional IMAGE programming opportunities may exist for high volume purchases.</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194" sId="7" odxf="1" dxf="1" numFmtId="20">
    <nc r="G10">
      <v>43980</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195" sId="7" odxf="1" dxf="1" numFmtId="20">
    <nc r="H10">
      <v>43987</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196" sId="7" odxf="1" dxf="1" numFmtId="20">
    <nc r="I10">
      <v>44008</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197" sId="7" odxf="1" dxf="1" numFmtId="20">
    <nc r="J10">
      <v>44014</v>
    </nc>
    <odxf>
      <numFmt numFmtId="0" formatCode="General"/>
      <alignment vertical="bottom" wrapText="0" readingOrder="0"/>
      <border outline="0">
        <left/>
        <right/>
        <bottom/>
      </border>
    </odxf>
    <ndxf>
      <numFmt numFmtId="20" formatCode="d\-mmm\-yy"/>
      <alignment vertical="center" wrapText="1" readingOrder="0"/>
      <border outline="0">
        <left style="thin">
          <color indexed="64"/>
        </left>
        <right style="thin">
          <color indexed="64"/>
        </right>
        <bottom style="thin">
          <color indexed="64"/>
        </bottom>
      </border>
    </ndxf>
  </rcc>
  <rcc rId="3198" sId="7" odxf="1" dxf="1">
    <nc r="K10">
      <v>10</v>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3199" sId="7" odxf="1" dxf="1">
    <nc r="A11" t="inlineStr">
      <is>
        <t>Ontario Wines</t>
      </is>
    </nc>
    <odxf>
      <fill>
        <patternFill patternType="none">
          <bgColor indexed="65"/>
        </patternFill>
      </fill>
      <alignment vertical="bottom" wrapText="0" readingOrder="0"/>
      <border outline="0">
        <left/>
        <right/>
        <bottom/>
      </border>
    </odxf>
    <ndxf>
      <fill>
        <patternFill patternType="solid">
          <bgColor theme="0"/>
        </patternFill>
      </fill>
      <alignment vertical="center" wrapText="1" readingOrder="0"/>
      <border outline="0">
        <left style="thin">
          <color indexed="64"/>
        </left>
        <right style="thin">
          <color indexed="64"/>
        </right>
        <bottom style="thin">
          <color indexed="64"/>
        </bottom>
      </border>
    </ndxf>
  </rcc>
  <rfmt sheetId="7" sqref="B11" start="0" length="0">
    <dxf>
      <alignment vertical="center" wrapText="1" readingOrder="0"/>
      <border outline="0">
        <left style="thin">
          <color indexed="64"/>
        </left>
        <right style="thin">
          <color indexed="64"/>
        </right>
        <bottom style="thin">
          <color indexed="64"/>
        </bottom>
      </border>
    </dxf>
  </rfmt>
  <rcc rId="3200" sId="7" odxf="1" dxf="1">
    <nc r="C11" t="inlineStr">
      <is>
        <t>Ontario Wines Direct Delivery (on shelf October 2020)</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3201" sId="7" odxf="1" dxf="1">
    <nc r="D11" t="inlineStr">
      <is>
        <t>Canada (Ontario)</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202" sId="7" odxf="1" dxf="1">
    <nc r="E11" t="inlineStr">
      <is>
        <t>Various</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203" sId="7" odxf="1" dxf="1">
    <nc r="F11" t="inlineStr">
      <is>
        <t>VQA Wines and QA fruit wines with a focus on  producers located in PEC, LENS and emerging regions. Distribution is limited to a pre-selected list of stores.</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204" sId="7" odxf="1" dxf="1" numFmtId="20">
    <nc r="G11">
      <v>44001</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205" sId="7" odxf="1" dxf="1" numFmtId="20">
    <nc r="H11">
      <v>44008</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206" sId="7" odxf="1" dxf="1" numFmtId="20">
    <nc r="I11">
      <v>44029</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207" sId="7" odxf="1" dxf="1" numFmtId="20">
    <nc r="J11">
      <v>44035</v>
    </nc>
    <odxf>
      <numFmt numFmtId="0" formatCode="General"/>
      <alignment vertical="bottom" wrapText="0" readingOrder="0"/>
      <border outline="0">
        <left/>
        <right/>
        <bottom/>
      </border>
    </odxf>
    <ndxf>
      <numFmt numFmtId="20" formatCode="d\-mmm\-yy"/>
      <alignment vertical="center" wrapText="1" readingOrder="0"/>
      <border outline="0">
        <left style="thin">
          <color indexed="64"/>
        </left>
        <right style="thin">
          <color indexed="64"/>
        </right>
        <bottom style="thin">
          <color indexed="64"/>
        </bottom>
      </border>
    </ndxf>
  </rcc>
  <rcc rId="3208" sId="7" odxf="1" dxf="1">
    <nc r="K11" t="e">
      <v>#N/A</v>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3209" sId="7" odxf="1" dxf="1">
    <nc r="A12" t="inlineStr">
      <is>
        <t>Ontario Wines</t>
      </is>
    </nc>
    <odxf>
      <fill>
        <patternFill patternType="none">
          <bgColor indexed="65"/>
        </patternFill>
      </fill>
      <alignment vertical="bottom" wrapText="0" readingOrder="0"/>
      <border outline="0">
        <left/>
        <right/>
        <bottom/>
      </border>
    </odxf>
    <ndxf>
      <fill>
        <patternFill patternType="solid">
          <bgColor theme="0"/>
        </patternFill>
      </fill>
      <alignment vertical="center" wrapText="1" readingOrder="0"/>
      <border outline="0">
        <left style="thin">
          <color indexed="64"/>
        </left>
        <right style="thin">
          <color indexed="64"/>
        </right>
        <bottom style="thin">
          <color indexed="64"/>
        </bottom>
      </border>
    </ndxf>
  </rcc>
  <rfmt sheetId="7" sqref="B12" start="0" length="0">
    <dxf>
      <alignment vertical="center" wrapText="1" readingOrder="0"/>
      <border outline="0">
        <left style="thin">
          <color indexed="64"/>
        </left>
        <right style="thin">
          <color indexed="64"/>
        </right>
        <bottom style="thin">
          <color indexed="64"/>
        </bottom>
      </border>
    </dxf>
  </rfmt>
  <rcc rId="3210" sId="7" odxf="1" dxf="1">
    <nc r="C12" t="inlineStr">
      <is>
        <t>OW Ad Hoc  -  #2</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3211" sId="7" odxf="1" dxf="1">
    <nc r="D12" t="inlineStr">
      <is>
        <t>Canada (Ontario)</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212" sId="7" odxf="1" dxf="1">
    <nc r="E12" t="inlineStr">
      <is>
        <t>Various</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213" sId="7" odxf="1" dxf="1">
    <nc r="F12" t="inlineStr">
      <is>
        <t xml:space="preserve">Obtain permission of category/product manager before submitting to ad hoc tenders. For wines not covered in other product calls within this needs letter. </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214" sId="7" odxf="1" dxf="1" numFmtId="20">
    <nc r="G12">
      <v>44022</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215" sId="7" odxf="1" dxf="1" numFmtId="20">
    <nc r="H12">
      <v>44029</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216" sId="7" odxf="1" dxf="1" numFmtId="20">
    <nc r="I12">
      <v>44050</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217" sId="7" odxf="1" dxf="1" numFmtId="20">
    <nc r="J12">
      <v>44056</v>
    </nc>
    <odxf>
      <numFmt numFmtId="0" formatCode="General"/>
      <alignment vertical="bottom" wrapText="0" readingOrder="0"/>
      <border outline="0">
        <left/>
        <right/>
        <bottom/>
      </border>
    </odxf>
    <ndxf>
      <numFmt numFmtId="20" formatCode="d\-mmm\-yy"/>
      <alignment vertical="center" wrapText="1" readingOrder="0"/>
      <border outline="0">
        <left style="thin">
          <color indexed="64"/>
        </left>
        <right style="thin">
          <color indexed="64"/>
        </right>
        <bottom style="thin">
          <color indexed="64"/>
        </bottom>
      </border>
    </ndxf>
  </rcc>
  <rcc rId="3218" sId="7" odxf="1" dxf="1">
    <nc r="K12">
      <v>25</v>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3219" sId="7" odxf="1" dxf="1">
    <nc r="A13" t="inlineStr">
      <is>
        <t>All Wines</t>
      </is>
    </nc>
    <odxf>
      <fill>
        <patternFill patternType="none">
          <bgColor indexed="65"/>
        </patternFill>
      </fill>
      <alignment vertical="bottom" wrapText="0" readingOrder="0"/>
      <border outline="0">
        <left/>
        <right/>
        <bottom/>
      </border>
    </odxf>
    <ndxf>
      <fill>
        <patternFill patternType="solid">
          <bgColor theme="0"/>
        </patternFill>
      </fill>
      <alignment vertical="center" wrapText="1" readingOrder="0"/>
      <border outline="0">
        <left style="thin">
          <color indexed="64"/>
        </left>
        <right style="thin">
          <color indexed="64"/>
        </right>
        <bottom style="thin">
          <color indexed="64"/>
        </bottom>
      </border>
    </ndxf>
  </rcc>
  <rfmt sheetId="7" sqref="B13" start="0" length="0">
    <dxf>
      <alignment vertical="center" wrapText="1" readingOrder="0"/>
      <border outline="0">
        <left style="thin">
          <color indexed="64"/>
        </left>
        <right style="thin">
          <color indexed="64"/>
        </right>
        <bottom style="thin">
          <color indexed="64"/>
        </bottom>
      </border>
    </dxf>
  </rfmt>
  <rcc rId="3220" sId="7" odxf="1" dxf="1">
    <nc r="C13" t="inlineStr">
      <is>
        <t>Spring/Summer Seasonal wines</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3221" sId="7" odxf="1" dxf="1">
    <nc r="D13" t="inlineStr">
      <is>
        <t>All Countries</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222" sId="7" odxf="1" dxf="1">
    <nc r="E13" t="inlineStr">
      <is>
        <t>$8.95 - $15.95</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223" sId="7" odxf="1" dxf="1">
    <nc r="F13" t="inlineStr">
      <is>
        <t xml:space="preserve">Looking for still white, sparkling and flavoured wines (i.e., sangria) that capitalize on summer consumption behaviours. Also considering new format sizes such as single-serve wines. Preference for wines with labels that provide instant association with summer. Considering both new and existing brands. Exceptional price/value is paramount. </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224" sId="7" odxf="1" dxf="1" numFmtId="20">
    <nc r="G13">
      <v>44029</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225" sId="7" odxf="1" dxf="1" numFmtId="20">
    <nc r="H13">
      <v>44036</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226" sId="7" odxf="1" dxf="1" numFmtId="20">
    <nc r="I13">
      <v>44057</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227" sId="7" odxf="1" dxf="1" numFmtId="20">
    <nc r="J13">
      <v>44063</v>
    </nc>
    <odxf>
      <numFmt numFmtId="0" formatCode="General"/>
      <alignment vertical="bottom" wrapText="0" readingOrder="0"/>
      <border outline="0">
        <left/>
        <right/>
        <bottom/>
      </border>
    </odxf>
    <ndxf>
      <numFmt numFmtId="20" formatCode="d\-mmm\-yy"/>
      <alignment vertical="center" wrapText="1" readingOrder="0"/>
      <border outline="0">
        <left style="thin">
          <color indexed="64"/>
        </left>
        <right style="thin">
          <color indexed="64"/>
        </right>
        <bottom style="thin">
          <color indexed="64"/>
        </bottom>
      </border>
    </ndxf>
  </rcc>
  <rcc rId="3228" sId="7" odxf="1" dxf="1">
    <nc r="K13">
      <v>10</v>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3229" sId="7" odxf="1" dxf="1">
    <nc r="A14" t="inlineStr">
      <is>
        <t>Ontario Wines</t>
      </is>
    </nc>
    <odxf>
      <fill>
        <patternFill patternType="none">
          <bgColor indexed="65"/>
        </patternFill>
      </fill>
      <alignment vertical="bottom" wrapText="0" readingOrder="0"/>
      <border outline="0">
        <left/>
        <right/>
        <bottom/>
      </border>
    </odxf>
    <ndxf>
      <fill>
        <patternFill patternType="solid">
          <bgColor theme="0"/>
        </patternFill>
      </fill>
      <alignment vertical="center" wrapText="1" readingOrder="0"/>
      <border outline="0">
        <left style="thin">
          <color indexed="64"/>
        </left>
        <right style="thin">
          <color indexed="64"/>
        </right>
        <bottom style="thin">
          <color indexed="64"/>
        </bottom>
      </border>
    </ndxf>
  </rcc>
  <rfmt sheetId="7" sqref="B14" start="0" length="0">
    <dxf>
      <alignment vertical="center" wrapText="1" readingOrder="0"/>
      <border outline="0">
        <left style="thin">
          <color indexed="64"/>
        </left>
        <right style="thin">
          <color indexed="64"/>
        </right>
        <bottom style="thin">
          <color indexed="64"/>
        </bottom>
      </border>
    </dxf>
  </rfmt>
  <rcc rId="3230" sId="7" odxf="1" dxf="1">
    <nc r="C14" t="inlineStr">
      <is>
        <t xml:space="preserve">VQA Table Wines </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3231" sId="7" odxf="1" dxf="1">
    <nc r="D14" t="inlineStr">
      <is>
        <t>Canada (Ontario)</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232" sId="7" odxf="1" dxf="1">
    <nc r="E14" t="inlineStr">
      <is>
        <t>$11.95-$19.95</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233" sId="7" odxf="1" dxf="1">
    <nc r="F14" t="inlineStr">
      <is>
        <t xml:space="preserve">New LCBO VQA wines. All red or white varietal wines and blends will be considered. Strong brand proposition, compelling packaging and a well-considered marketing support/plan will be heavily influential. Wines must represent exceptional price/value relative to competitive set. </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234" sId="7" odxf="1" dxf="1" numFmtId="20">
    <nc r="G14">
      <v>44057</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235" sId="7" odxf="1" dxf="1" numFmtId="20">
    <nc r="H14">
      <v>44064</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236" sId="7" odxf="1" dxf="1" numFmtId="20">
    <nc r="I14">
      <v>44085</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237" sId="7" odxf="1" dxf="1" numFmtId="20">
    <nc r="J14">
      <v>44091</v>
    </nc>
    <odxf>
      <numFmt numFmtId="0" formatCode="General"/>
      <alignment vertical="bottom" wrapText="0" readingOrder="0"/>
      <border outline="0">
        <left/>
        <right/>
        <bottom/>
      </border>
    </odxf>
    <ndxf>
      <numFmt numFmtId="20" formatCode="d\-mmm\-yy"/>
      <alignment vertical="center" wrapText="1" readingOrder="0"/>
      <border outline="0">
        <left style="thin">
          <color indexed="64"/>
        </left>
        <right style="thin">
          <color indexed="64"/>
        </right>
        <bottom style="thin">
          <color indexed="64"/>
        </bottom>
      </border>
    </ndxf>
  </rcc>
  <rcc rId="3238" sId="7" odxf="1" dxf="1">
    <nc r="K14">
      <v>25</v>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3239" sId="7" odxf="1" dxf="1">
    <nc r="A15" t="inlineStr">
      <is>
        <t>European Wines</t>
      </is>
    </nc>
    <odxf>
      <fill>
        <patternFill patternType="none">
          <bgColor indexed="65"/>
        </patternFill>
      </fill>
      <alignment vertical="bottom" wrapText="0" readingOrder="0"/>
      <border outline="0">
        <left/>
        <right/>
        <bottom/>
      </border>
    </odxf>
    <ndxf>
      <fill>
        <patternFill patternType="solid">
          <bgColor theme="0"/>
        </patternFill>
      </fill>
      <alignment vertical="center" wrapText="1" readingOrder="0"/>
      <border outline="0">
        <left style="thin">
          <color indexed="64"/>
        </left>
        <right style="thin">
          <color indexed="64"/>
        </right>
        <bottom style="thin">
          <color indexed="64"/>
        </bottom>
      </border>
    </ndxf>
  </rcc>
  <rfmt sheetId="7" sqref="B15" start="0" length="0">
    <dxf>
      <alignment vertical="center" wrapText="1" readingOrder="0"/>
      <border outline="0">
        <left style="thin">
          <color indexed="64"/>
        </left>
        <right style="thin">
          <color indexed="64"/>
        </right>
        <top style="thin">
          <color indexed="64"/>
        </top>
        <bottom style="thin">
          <color indexed="64"/>
        </bottom>
      </border>
    </dxf>
  </rfmt>
  <rcc rId="3240" sId="7" odxf="1" dxf="1">
    <nc r="C15" t="inlineStr">
      <is>
        <t>EW Ad Hoc #2</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3241" sId="7" odxf="1" dxf="1">
    <nc r="D15" t="inlineStr">
      <is>
        <t>All EW Countries</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242" sId="7" odxf="1" dxf="1">
    <nc r="E15" t="inlineStr">
      <is>
        <t>Various</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243" sId="7" odxf="1" dxf="1">
    <nc r="F15" t="inlineStr">
      <is>
        <t>Obtain permission of category/product manager before submitting to ad hoc tenders. For wines not covered in other product calls within this needs letter, offering outstanding innovation or high rate of success in other markets.</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244" sId="7" odxf="1" dxf="1" numFmtId="20">
    <nc r="G15">
      <v>44064</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245" sId="7" odxf="1" dxf="1" numFmtId="20">
    <nc r="H15">
      <v>44071</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246" sId="7" odxf="1" dxf="1" numFmtId="20">
    <nc r="I15">
      <v>44092</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247" sId="7" odxf="1" dxf="1" numFmtId="20">
    <nc r="J15">
      <v>44098</v>
    </nc>
    <odxf>
      <numFmt numFmtId="0" formatCode="General"/>
      <alignment vertical="bottom" wrapText="0" readingOrder="0"/>
      <border outline="0">
        <left/>
        <right/>
        <bottom/>
      </border>
    </odxf>
    <ndxf>
      <numFmt numFmtId="20" formatCode="d\-mmm\-yy"/>
      <alignment vertical="center" wrapText="1" readingOrder="0"/>
      <border outline="0">
        <left style="thin">
          <color indexed="64"/>
        </left>
        <right style="thin">
          <color indexed="64"/>
        </right>
        <bottom style="thin">
          <color indexed="64"/>
        </bottom>
      </border>
    </ndxf>
  </rcc>
  <rcc rId="3248" sId="7" odxf="1" dxf="1">
    <nc r="K15">
      <v>4</v>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3249" sId="7" odxf="1" dxf="1">
    <nc r="A16" t="inlineStr">
      <is>
        <t>European Wines</t>
      </is>
    </nc>
    <odxf>
      <fill>
        <patternFill patternType="none">
          <bgColor indexed="65"/>
        </patternFill>
      </fill>
      <alignment vertical="bottom" wrapText="0" readingOrder="0"/>
      <border outline="0">
        <left/>
        <right/>
        <bottom/>
      </border>
    </odxf>
    <ndxf>
      <fill>
        <patternFill patternType="solid">
          <bgColor theme="0"/>
        </patternFill>
      </fill>
      <alignment vertical="center" wrapText="1" readingOrder="0"/>
      <border outline="0">
        <left style="thin">
          <color indexed="64"/>
        </left>
        <right style="thin">
          <color indexed="64"/>
        </right>
        <bottom style="thin">
          <color indexed="64"/>
        </bottom>
      </border>
    </ndxf>
  </rcc>
  <rfmt sheetId="7" sqref="B16" start="0" length="0">
    <dxf>
      <alignment vertical="center" wrapText="1" readingOrder="0"/>
      <border outline="0">
        <left style="thin">
          <color indexed="64"/>
        </left>
        <right style="thin">
          <color indexed="64"/>
        </right>
        <bottom style="thin">
          <color indexed="64"/>
        </bottom>
      </border>
    </dxf>
  </rfmt>
  <rcc rId="3250" sId="7" odxf="1" dxf="1">
    <nc r="C16" t="inlineStr">
      <is>
        <t>Italy Whites (excluding Pinot Grigio)</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3251" sId="7" odxf="1" dxf="1">
    <nc r="D16" t="inlineStr">
      <is>
        <t>Italy</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252" sId="7" odxf="1" dxf="1">
    <nc r="E16" t="inlineStr">
      <is>
        <t>$8.95-$15.95</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253" sId="7" odxf="1" dxf="1">
    <nc r="F16" t="inlineStr">
      <is>
        <t xml:space="preserve">Brands: innovative concepts, offering point of difference on the shelf; modern package/style, engaging story and/or success in other markets; focus on single varietal or blends typical of the area; ideally wine with true wine credentials - DOC/G, IGT. Finished offers only; no concepts in development. Final packages if selected for tasting. </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254" sId="7" odxf="1" dxf="1" numFmtId="20">
    <nc r="G16">
      <v>44064</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255" sId="7" odxf="1" dxf="1" numFmtId="20">
    <nc r="H16">
      <v>44071</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256" sId="7" odxf="1" dxf="1" numFmtId="20">
    <nc r="I16">
      <v>44092</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257" sId="7" odxf="1" dxf="1" numFmtId="20">
    <nc r="J16">
      <v>44098</v>
    </nc>
    <odxf>
      <numFmt numFmtId="0" formatCode="General"/>
      <alignment vertical="bottom" wrapText="0" readingOrder="0"/>
      <border outline="0">
        <left/>
        <right/>
        <bottom/>
      </border>
    </odxf>
    <ndxf>
      <numFmt numFmtId="20" formatCode="d\-mmm\-yy"/>
      <alignment vertical="center" wrapText="1" readingOrder="0"/>
      <border outline="0">
        <left style="thin">
          <color indexed="64"/>
        </left>
        <right style="thin">
          <color indexed="64"/>
        </right>
        <bottom style="thin">
          <color indexed="64"/>
        </bottom>
      </border>
    </ndxf>
  </rcc>
  <rcc rId="3258" sId="7" odxf="1" dxf="1">
    <nc r="K16">
      <v>10</v>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3259" sId="7" odxf="1" dxf="1">
    <nc r="A17" t="inlineStr">
      <is>
        <t>European Wines</t>
      </is>
    </nc>
    <odxf>
      <fill>
        <patternFill patternType="none">
          <bgColor indexed="65"/>
        </patternFill>
      </fill>
      <alignment vertical="bottom" wrapText="0" readingOrder="0"/>
      <border outline="0">
        <left/>
        <right/>
        <bottom/>
      </border>
    </odxf>
    <ndxf>
      <fill>
        <patternFill patternType="solid">
          <bgColor theme="0"/>
        </patternFill>
      </fill>
      <alignment vertical="center" wrapText="1" readingOrder="0"/>
      <border outline="0">
        <left style="thin">
          <color indexed="64"/>
        </left>
        <right style="thin">
          <color indexed="64"/>
        </right>
        <bottom style="thin">
          <color indexed="64"/>
        </bottom>
      </border>
    </ndxf>
  </rcc>
  <rfmt sheetId="7" sqref="B17" start="0" length="0">
    <dxf>
      <alignment vertical="center" wrapText="1" readingOrder="0"/>
      <border outline="0">
        <left style="thin">
          <color indexed="64"/>
        </left>
        <right style="thin">
          <color indexed="64"/>
        </right>
        <bottom style="thin">
          <color indexed="64"/>
        </bottom>
      </border>
    </dxf>
  </rfmt>
  <rcc rId="3260" sId="7" odxf="1" dxf="1">
    <nc r="C17" t="inlineStr">
      <is>
        <t>Italy Reds</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3261" sId="7" odxf="1" dxf="1">
    <nc r="D17" t="inlineStr">
      <is>
        <t>Italy</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262" sId="7" odxf="1" dxf="1">
    <nc r="E17" t="inlineStr">
      <is>
        <t>$8.95 -$17.95</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263" sId="7" odxf="1" dxf="1">
    <nc r="F17" t="inlineStr">
      <is>
        <t xml:space="preserve">Brands: innovative concepts, offering point of difference on the shelf; attactive package/style, engaging story and/or success in other markets; focus on single varietal or blends typical of the area; and ideally with true wine credentials – DOC/G, IGT. Finished offers only; no concepts in development. Final packages if selected for tasting. </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264" sId="7" odxf="1" dxf="1" numFmtId="20">
    <nc r="G17">
      <v>44099</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265" sId="7" odxf="1" dxf="1" numFmtId="20">
    <nc r="H17">
      <v>44106</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266" sId="7" odxf="1" dxf="1" numFmtId="20">
    <nc r="I17">
      <v>44127</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267" sId="7" odxf="1" dxf="1" numFmtId="20">
    <nc r="J17">
      <v>44133</v>
    </nc>
    <odxf>
      <numFmt numFmtId="0" formatCode="General"/>
      <alignment vertical="bottom" wrapText="0" readingOrder="0"/>
      <border outline="0">
        <left/>
        <right/>
        <bottom/>
      </border>
    </odxf>
    <ndxf>
      <numFmt numFmtId="20" formatCode="d\-mmm\-yy"/>
      <alignment vertical="center" wrapText="1" readingOrder="0"/>
      <border outline="0">
        <left style="thin">
          <color indexed="64"/>
        </left>
        <right style="thin">
          <color indexed="64"/>
        </right>
        <bottom style="thin">
          <color indexed="64"/>
        </bottom>
      </border>
    </ndxf>
  </rcc>
  <rcc rId="3268" sId="7" odxf="1" dxf="1">
    <nc r="K17">
      <v>10</v>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3269" sId="7" odxf="1" dxf="1">
    <nc r="A18" t="inlineStr">
      <is>
        <t>European Wines</t>
      </is>
    </nc>
    <odxf>
      <fill>
        <patternFill patternType="none">
          <bgColor indexed="65"/>
        </patternFill>
      </fill>
      <alignment vertical="bottom" wrapText="0" readingOrder="0"/>
      <border outline="0">
        <left/>
        <right/>
        <bottom/>
      </border>
    </odxf>
    <ndxf>
      <fill>
        <patternFill patternType="solid">
          <bgColor theme="0"/>
        </patternFill>
      </fill>
      <alignment vertical="center" wrapText="1" readingOrder="0"/>
      <border outline="0">
        <left style="thin">
          <color indexed="64"/>
        </left>
        <right style="thin">
          <color indexed="64"/>
        </right>
        <bottom style="thin">
          <color indexed="64"/>
        </bottom>
      </border>
    </ndxf>
  </rcc>
  <rfmt sheetId="7" sqref="B18" start="0" length="0">
    <dxf>
      <alignment vertical="center" wrapText="1" readingOrder="0"/>
      <border outline="0">
        <left style="thin">
          <color indexed="64"/>
        </left>
        <right style="thin">
          <color indexed="64"/>
        </right>
        <bottom style="thin">
          <color indexed="64"/>
        </bottom>
      </border>
    </dxf>
  </rfmt>
  <rcc rId="3270" sId="7" odxf="1" dxf="1">
    <nc r="C18" t="inlineStr">
      <is>
        <t>AOC French Red</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3271" sId="7" odxf="1" dxf="1">
    <nc r="D18" t="inlineStr">
      <is>
        <t>France</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272" sId="7" odxf="1" dxf="1">
    <nc r="E18" t="inlineStr">
      <is>
        <t>$10.95 -$17.95</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273" sId="7" odxf="1" dxf="1">
    <nc r="F18" t="inlineStr">
      <is>
        <t>Single varietals and blends, excellent price quality ratio.  Packaging can be either modern or traditional.  Focus will be on well priced appellations.</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274" sId="7" odxf="1" dxf="1" numFmtId="20">
    <nc r="G18">
      <v>44106</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275" sId="7" odxf="1" dxf="1" numFmtId="20">
    <nc r="H18">
      <v>44113</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276" sId="7" odxf="1" dxf="1" numFmtId="20">
    <nc r="I18">
      <v>44134</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277" sId="7" odxf="1" dxf="1" numFmtId="20">
    <nc r="J18">
      <v>44140</v>
    </nc>
    <odxf>
      <numFmt numFmtId="0" formatCode="General"/>
      <alignment vertical="bottom" wrapText="0" readingOrder="0"/>
      <border outline="0">
        <left/>
        <right/>
        <bottom/>
      </border>
    </odxf>
    <ndxf>
      <numFmt numFmtId="20" formatCode="d\-mmm\-yy"/>
      <alignment vertical="center" wrapText="1" readingOrder="0"/>
      <border outline="0">
        <left style="thin">
          <color indexed="64"/>
        </left>
        <right style="thin">
          <color indexed="64"/>
        </right>
        <bottom style="thin">
          <color indexed="64"/>
        </bottom>
      </border>
    </ndxf>
  </rcc>
  <rcc rId="3278" sId="7" odxf="1" dxf="1">
    <nc r="K18">
      <v>5</v>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3279" sId="7" odxf="1" dxf="1">
    <nc r="A19" t="inlineStr">
      <is>
        <t>Ontario Wines</t>
      </is>
    </nc>
    <odxf>
      <fill>
        <patternFill patternType="none">
          <bgColor indexed="65"/>
        </patternFill>
      </fill>
      <alignment vertical="bottom" wrapText="0" readingOrder="0"/>
      <border outline="0">
        <left/>
        <right/>
        <bottom/>
      </border>
    </odxf>
    <ndxf>
      <fill>
        <patternFill patternType="solid">
          <bgColor theme="0"/>
        </patternFill>
      </fill>
      <alignment vertical="center" wrapText="1" readingOrder="0"/>
      <border outline="0">
        <left style="thin">
          <color indexed="64"/>
        </left>
        <right style="thin">
          <color indexed="64"/>
        </right>
        <bottom style="thin">
          <color indexed="64"/>
        </bottom>
      </border>
    </ndxf>
  </rcc>
  <rfmt sheetId="7" sqref="B19" start="0" length="0">
    <dxf>
      <alignment vertical="center" wrapText="1" readingOrder="0"/>
      <border outline="0">
        <left style="thin">
          <color indexed="64"/>
        </left>
        <right style="thin">
          <color indexed="64"/>
        </right>
        <bottom style="thin">
          <color indexed="64"/>
        </bottom>
      </border>
    </dxf>
  </rfmt>
  <rcc rId="3280" sId="7" odxf="1" dxf="1">
    <nc r="C19" t="inlineStr">
      <is>
        <t>Ontario Wines Direct Delivery (on Shelf March 2021)</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3281" sId="7" odxf="1" dxf="1">
    <nc r="D19" t="inlineStr">
      <is>
        <t>Canada (Ontario)</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282" sId="7" odxf="1" dxf="1">
    <nc r="E19" t="inlineStr">
      <is>
        <t>Various</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283" sId="7" odxf="1" dxf="1">
    <nc r="F19" t="inlineStr">
      <is>
        <t xml:space="preserve">VQA wines and QA fruit wines with a focus on key Ontario varietals from producers located in PEC, LENS and emerging regions. Distribution is limited to a selected number of stores. </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284" sId="7" odxf="1" dxf="1" numFmtId="20">
    <nc r="G19">
      <v>44106</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285" sId="7" odxf="1" dxf="1" numFmtId="20">
    <nc r="H19">
      <v>44113</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286" sId="7" odxf="1" dxf="1" numFmtId="20">
    <nc r="I19">
      <v>44134</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287" sId="7" odxf="1" dxf="1" numFmtId="20">
    <nc r="J19">
      <v>44140</v>
    </nc>
    <odxf>
      <numFmt numFmtId="0" formatCode="General"/>
      <alignment vertical="bottom" wrapText="0" readingOrder="0"/>
      <border outline="0">
        <left/>
        <right/>
        <bottom/>
      </border>
    </odxf>
    <ndxf>
      <numFmt numFmtId="20" formatCode="d\-mmm\-yy"/>
      <alignment vertical="center" wrapText="1" readingOrder="0"/>
      <border outline="0">
        <left style="thin">
          <color indexed="64"/>
        </left>
        <right style="thin">
          <color indexed="64"/>
        </right>
        <bottom style="thin">
          <color indexed="64"/>
        </bottom>
      </border>
    </ndxf>
  </rcc>
  <rcc rId="3288" sId="7" odxf="1" dxf="1">
    <nc r="K19">
      <v>25</v>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3289" sId="7" odxf="1" dxf="1">
    <nc r="A20" t="inlineStr">
      <is>
        <t>New World Wines</t>
      </is>
    </nc>
    <odxf>
      <fill>
        <patternFill patternType="none">
          <bgColor indexed="65"/>
        </patternFill>
      </fill>
      <alignment vertical="bottom" wrapText="0" readingOrder="0"/>
      <border outline="0">
        <left/>
        <right/>
        <bottom/>
      </border>
    </odxf>
    <ndxf>
      <fill>
        <patternFill patternType="solid">
          <bgColor theme="0" tint="-0.249977111117893"/>
        </patternFill>
      </fill>
      <alignment vertical="center" wrapText="1" readingOrder="0"/>
      <border outline="0">
        <left style="thin">
          <color indexed="64"/>
        </left>
        <right style="thin">
          <color indexed="64"/>
        </right>
        <bottom style="thin">
          <color indexed="64"/>
        </bottom>
      </border>
    </ndxf>
  </rcc>
  <rfmt sheetId="7" sqref="B20" start="0" length="0">
    <dxf>
      <fill>
        <patternFill patternType="solid">
          <bgColor theme="0" tint="-0.249977111117893"/>
        </patternFill>
      </fill>
      <alignment vertical="center" wrapText="1" readingOrder="0"/>
      <border outline="0">
        <left style="thin">
          <color indexed="64"/>
        </left>
        <right style="thin">
          <color indexed="64"/>
        </right>
        <bottom style="thin">
          <color indexed="64"/>
        </bottom>
      </border>
    </dxf>
  </rfmt>
  <rcc rId="3290" sId="7" odxf="1" dxf="1">
    <nc r="C20" t="inlineStr">
      <is>
        <t>New Brands / Innovation</t>
      </is>
    </nc>
    <odxf>
      <font>
        <sz val="11"/>
        <color theme="1"/>
        <name val="Calibri"/>
        <scheme val="minor"/>
      </font>
      <fill>
        <patternFill patternType="none">
          <bgColor indexed="65"/>
        </patternFill>
      </fill>
      <alignment horizontal="general" vertical="bottom" wrapText="0" readingOrder="0"/>
      <border outline="0">
        <left/>
        <right/>
        <top/>
        <bottom/>
      </border>
    </odxf>
    <ndxf>
      <font>
        <sz val="10"/>
        <color theme="1"/>
        <name val="Calibri"/>
        <scheme val="minor"/>
      </font>
      <fill>
        <patternFill patternType="solid">
          <bgColor theme="0" tint="-0.249977111117893"/>
        </patternFill>
      </fill>
      <alignment horizontal="center" vertical="center" wrapText="1" readingOrder="0"/>
      <border outline="0">
        <left style="thin">
          <color indexed="64"/>
        </left>
        <right style="thin">
          <color indexed="64"/>
        </right>
        <top style="thin">
          <color indexed="64"/>
        </top>
        <bottom style="thin">
          <color indexed="64"/>
        </bottom>
      </border>
    </ndxf>
  </rcc>
  <rcc rId="3291" sId="7" odxf="1" dxf="1">
    <nc r="D20" t="inlineStr">
      <is>
        <t>All NW Countries (excludig Ontario)</t>
      </is>
    </nc>
    <odxf>
      <fill>
        <patternFill patternType="none">
          <bgColor indexed="65"/>
        </patternFill>
      </fill>
      <alignment vertical="bottom" wrapText="0" readingOrder="0"/>
      <border outline="0">
        <left/>
        <right/>
        <bottom/>
      </border>
    </odxf>
    <ndxf>
      <fill>
        <patternFill patternType="solid">
          <bgColor theme="0" tint="-0.249977111117893"/>
        </patternFill>
      </fill>
      <alignment vertical="center" wrapText="1" readingOrder="0"/>
      <border outline="0">
        <left style="thin">
          <color indexed="64"/>
        </left>
        <right style="thin">
          <color indexed="64"/>
        </right>
        <bottom style="thin">
          <color indexed="64"/>
        </bottom>
      </border>
    </ndxf>
  </rcc>
  <rcc rId="3292" sId="7" odxf="1" dxf="1">
    <nc r="E20" t="inlineStr">
      <is>
        <t>$9.95 - $17.95</t>
      </is>
    </nc>
    <odxf>
      <fill>
        <patternFill patternType="none">
          <bgColor indexed="65"/>
        </patternFill>
      </fill>
      <alignment vertical="bottom" wrapText="0" readingOrder="0"/>
      <border outline="0">
        <left/>
        <right/>
        <bottom/>
      </border>
    </odxf>
    <ndxf>
      <fill>
        <patternFill patternType="solid">
          <bgColor theme="0" tint="-0.249977111117893"/>
        </patternFill>
      </fill>
      <alignment vertical="center" wrapText="1" readingOrder="0"/>
      <border outline="0">
        <left style="thin">
          <color indexed="64"/>
        </left>
        <right style="thin">
          <color indexed="64"/>
        </right>
        <bottom style="thin">
          <color indexed="64"/>
        </bottom>
      </border>
    </ndxf>
  </rcc>
  <rcc rId="3293" sId="7" odxf="1" dxf="1">
    <nc r="F20" t="inlineStr">
      <is>
        <t>Agents to pick a maximum of two brand concepts to submit for consideration, with up to two wines per brand (a max. of four submissions per agent). Preference for brands with dynamic packaging, compelling brand stories and strong marketing support.  Please obtain feedback from the approriate Product Manager on the concepts you intend to submit.  This can be done by submitting a one page brand summary no later than one week prior to the submission deadline.</t>
      </is>
    </nc>
    <odxf>
      <fill>
        <patternFill patternType="none">
          <bgColor indexed="65"/>
        </patternFill>
      </fill>
      <alignment vertical="bottom" wrapText="0" readingOrder="0"/>
      <border outline="0">
        <left/>
        <right/>
        <bottom/>
      </border>
    </odxf>
    <ndxf>
      <fill>
        <patternFill patternType="solid">
          <bgColor theme="0" tint="-0.249977111117893"/>
        </patternFill>
      </fill>
      <alignment vertical="center" wrapText="1" readingOrder="0"/>
      <border outline="0">
        <left style="thin">
          <color indexed="64"/>
        </left>
        <right style="thin">
          <color indexed="64"/>
        </right>
        <bottom style="thin">
          <color indexed="64"/>
        </bottom>
      </border>
    </ndxf>
  </rcc>
  <rcc rId="3294" sId="7" odxf="1" dxf="1" numFmtId="20">
    <nc r="G20">
      <v>44134</v>
    </nc>
    <odxf>
      <numFmt numFmtId="0" formatCode="General"/>
      <fill>
        <patternFill patternType="none">
          <bgColor indexed="65"/>
        </patternFill>
      </fill>
      <alignment vertical="bottom" wrapText="0" readingOrder="0"/>
      <border outline="0">
        <left/>
        <right/>
        <top/>
        <bottom/>
      </border>
    </odxf>
    <ndxf>
      <numFmt numFmtId="20" formatCode="d\-mmm\-yy"/>
      <fill>
        <patternFill patternType="solid">
          <bgColor theme="0" tint="-0.249977111117893"/>
        </patternFill>
      </fill>
      <alignment vertical="center" wrapText="1" readingOrder="0"/>
      <border outline="0">
        <left style="thin">
          <color indexed="64"/>
        </left>
        <right style="thin">
          <color indexed="64"/>
        </right>
        <top style="thin">
          <color indexed="64"/>
        </top>
        <bottom style="thin">
          <color indexed="64"/>
        </bottom>
      </border>
    </ndxf>
  </rcc>
  <rcc rId="3295" sId="7" odxf="1" dxf="1" numFmtId="20">
    <nc r="H20">
      <v>44141</v>
    </nc>
    <odxf>
      <numFmt numFmtId="0" formatCode="General"/>
      <fill>
        <patternFill patternType="none">
          <bgColor indexed="65"/>
        </patternFill>
      </fill>
      <alignment vertical="bottom" wrapText="0" readingOrder="0"/>
      <border outline="0">
        <left/>
        <right/>
        <top/>
        <bottom/>
      </border>
    </odxf>
    <ndxf>
      <numFmt numFmtId="20" formatCode="d\-mmm\-yy"/>
      <fill>
        <patternFill patternType="solid">
          <bgColor theme="0" tint="-0.249977111117893"/>
        </patternFill>
      </fill>
      <alignment vertical="center" wrapText="1" readingOrder="0"/>
      <border outline="0">
        <left style="thin">
          <color indexed="64"/>
        </left>
        <right style="thin">
          <color indexed="64"/>
        </right>
        <top style="thin">
          <color indexed="64"/>
        </top>
        <bottom style="thin">
          <color indexed="64"/>
        </bottom>
      </border>
    </ndxf>
  </rcc>
  <rcc rId="3296" sId="7" odxf="1" dxf="1" numFmtId="20">
    <nc r="I20">
      <v>44162</v>
    </nc>
    <odxf>
      <numFmt numFmtId="0" formatCode="General"/>
      <fill>
        <patternFill patternType="none">
          <bgColor indexed="65"/>
        </patternFill>
      </fill>
      <alignment vertical="bottom" wrapText="0" readingOrder="0"/>
      <border outline="0">
        <left/>
        <right/>
        <top/>
        <bottom/>
      </border>
    </odxf>
    <ndxf>
      <numFmt numFmtId="20" formatCode="d\-mmm\-yy"/>
      <fill>
        <patternFill patternType="solid">
          <bgColor theme="0" tint="-0.249977111117893"/>
        </patternFill>
      </fill>
      <alignment vertical="center" wrapText="1" readingOrder="0"/>
      <border outline="0">
        <left style="thin">
          <color indexed="64"/>
        </left>
        <right style="thin">
          <color indexed="64"/>
        </right>
        <top style="thin">
          <color indexed="64"/>
        </top>
        <bottom style="thin">
          <color indexed="64"/>
        </bottom>
      </border>
    </ndxf>
  </rcc>
  <rcc rId="3297" sId="7" odxf="1" dxf="1" numFmtId="20">
    <nc r="J20">
      <v>44168</v>
    </nc>
    <odxf>
      <numFmt numFmtId="0" formatCode="General"/>
      <fill>
        <patternFill patternType="none">
          <bgColor indexed="65"/>
        </patternFill>
      </fill>
      <alignment vertical="bottom" wrapText="0" readingOrder="0"/>
      <border outline="0">
        <left/>
        <right/>
        <bottom/>
      </border>
    </odxf>
    <ndxf>
      <numFmt numFmtId="20" formatCode="d\-mmm\-yy"/>
      <fill>
        <patternFill patternType="solid">
          <bgColor theme="0" tint="-0.249977111117893"/>
        </patternFill>
      </fill>
      <alignment vertical="center" wrapText="1" readingOrder="0"/>
      <border outline="0">
        <left style="thin">
          <color indexed="64"/>
        </left>
        <right style="thin">
          <color indexed="64"/>
        </right>
        <bottom style="thin">
          <color indexed="64"/>
        </bottom>
      </border>
    </ndxf>
  </rcc>
  <rcc rId="3298" sId="7" odxf="1" dxf="1">
    <nc r="K20">
      <v>4</v>
    </nc>
    <odxf>
      <fill>
        <patternFill patternType="none">
          <bgColor indexed="65"/>
        </patternFill>
      </fill>
      <alignment horizontal="general" vertical="bottom" wrapText="0" readingOrder="0"/>
      <border outline="0">
        <left/>
        <right/>
        <top/>
        <bottom/>
      </border>
    </odxf>
    <ndxf>
      <fill>
        <patternFill patternType="solid">
          <bgColor theme="0" tint="-0.249977111117893"/>
        </patternFill>
      </fill>
      <alignment horizontal="center" vertical="center" wrapText="1" readingOrder="0"/>
      <border outline="0">
        <left style="thin">
          <color indexed="64"/>
        </left>
        <right style="thin">
          <color indexed="64"/>
        </right>
        <top style="thin">
          <color indexed="64"/>
        </top>
        <bottom style="thin">
          <color indexed="64"/>
        </bottom>
      </border>
    </ndxf>
  </rcc>
  <rcc rId="3299" sId="7" odxf="1" dxf="1">
    <nc r="A21" t="inlineStr">
      <is>
        <t>European Wines</t>
      </is>
    </nc>
    <odxf>
      <fill>
        <patternFill patternType="none">
          <bgColor indexed="65"/>
        </patternFill>
      </fill>
      <alignment vertical="bottom" wrapText="0" readingOrder="0"/>
      <border outline="0">
        <left/>
        <right/>
        <bottom/>
      </border>
    </odxf>
    <ndxf>
      <fill>
        <patternFill patternType="solid">
          <bgColor theme="0"/>
        </patternFill>
      </fill>
      <alignment vertical="center" wrapText="1" readingOrder="0"/>
      <border outline="0">
        <left style="thin">
          <color indexed="64"/>
        </left>
        <right style="thin">
          <color indexed="64"/>
        </right>
        <bottom style="thin">
          <color indexed="64"/>
        </bottom>
      </border>
    </ndxf>
  </rcc>
  <rfmt sheetId="7" sqref="B21" start="0" length="0">
    <dxf>
      <alignment vertical="center" wrapText="1" readingOrder="0"/>
      <border outline="0">
        <left style="thin">
          <color indexed="64"/>
        </left>
        <right style="thin">
          <color indexed="64"/>
        </right>
        <top style="thin">
          <color indexed="64"/>
        </top>
        <bottom style="thin">
          <color indexed="64"/>
        </bottom>
      </border>
    </dxf>
  </rfmt>
  <rcc rId="3300" sId="7" odxf="1" dxf="1">
    <nc r="C21" t="inlineStr">
      <is>
        <t>EW Ad Hoc #3</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3301" sId="7" odxf="1" dxf="1">
    <nc r="D21" t="inlineStr">
      <is>
        <t>All EW Countries</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302" sId="7" odxf="1" dxf="1">
    <nc r="E21" t="inlineStr">
      <is>
        <t>Various</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303" sId="7" odxf="1" dxf="1">
    <nc r="F21" t="inlineStr">
      <is>
        <t>Obtain permission of category/product manager before submitting to ad hoc tenders. For wines not covered in other product calls within this needs letter, offering outstanding innovation or high rate of success in other markets.</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304" sId="7" odxf="1" dxf="1" numFmtId="20">
    <nc r="G21">
      <v>44183</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305" sId="7" odxf="1" dxf="1" numFmtId="20">
    <nc r="H21">
      <v>44190</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306" sId="7" odxf="1" dxf="1" numFmtId="20">
    <nc r="I21">
      <v>44211</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307" sId="7" odxf="1" dxf="1" numFmtId="20">
    <nc r="J21">
      <v>44217</v>
    </nc>
    <odxf>
      <numFmt numFmtId="0" formatCode="General"/>
      <alignment vertical="bottom" wrapText="0" readingOrder="0"/>
      <border outline="0">
        <left/>
        <right/>
        <bottom/>
      </border>
    </odxf>
    <ndxf>
      <numFmt numFmtId="20" formatCode="d\-mmm\-yy"/>
      <alignment vertical="center" wrapText="1" readingOrder="0"/>
      <border outline="0">
        <left style="thin">
          <color indexed="64"/>
        </left>
        <right style="thin">
          <color indexed="64"/>
        </right>
        <bottom style="thin">
          <color indexed="64"/>
        </bottom>
      </border>
    </ndxf>
  </rcc>
  <rcc rId="3308" sId="7" odxf="1" dxf="1">
    <nc r="K21">
      <v>25</v>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3309" sId="7" odxf="1" dxf="1">
    <nc r="A22" t="inlineStr">
      <is>
        <t>Ontario Wines</t>
      </is>
    </nc>
    <odxf>
      <fill>
        <patternFill patternType="none">
          <bgColor indexed="65"/>
        </patternFill>
      </fill>
      <alignment vertical="bottom" wrapText="0" readingOrder="0"/>
      <border outline="0">
        <left/>
        <right/>
        <bottom/>
      </border>
    </odxf>
    <ndxf>
      <fill>
        <patternFill patternType="solid">
          <bgColor theme="0"/>
        </patternFill>
      </fill>
      <alignment vertical="center" wrapText="1" readingOrder="0"/>
      <border outline="0">
        <left style="thin">
          <color indexed="64"/>
        </left>
        <right style="thin">
          <color indexed="64"/>
        </right>
        <bottom style="thin">
          <color indexed="64"/>
        </bottom>
      </border>
    </ndxf>
  </rcc>
  <rfmt sheetId="7" sqref="B22" start="0" length="0">
    <dxf>
      <alignment vertical="center" wrapText="1" readingOrder="0"/>
      <border outline="0">
        <left style="thin">
          <color indexed="64"/>
        </left>
        <right style="thin">
          <color indexed="64"/>
        </right>
        <bottom style="thin">
          <color indexed="64"/>
        </bottom>
      </border>
    </dxf>
  </rfmt>
  <rcc rId="3310" sId="7" odxf="1" dxf="1">
    <nc r="C22" t="inlineStr">
      <is>
        <t>OW Ad Hoc  #3</t>
      </is>
    </nc>
    <odxf>
      <font>
        <sz val="11"/>
        <color theme="1"/>
        <name val="Calibri"/>
        <scheme val="minor"/>
      </font>
      <alignment horizontal="general" vertical="bottom" wrapText="0" readingOrder="0"/>
      <border outline="0">
        <left/>
        <right/>
        <bottom/>
      </border>
    </odxf>
    <ndxf>
      <font>
        <sz val="10"/>
        <color theme="1"/>
        <name val="Calibri"/>
        <scheme val="minor"/>
      </font>
      <alignment horizontal="center" vertical="center" wrapText="1" readingOrder="0"/>
      <border outline="0">
        <left style="thin">
          <color indexed="64"/>
        </left>
        <right style="thin">
          <color indexed="64"/>
        </right>
        <bottom style="thin">
          <color indexed="64"/>
        </bottom>
      </border>
    </ndxf>
  </rcc>
  <rcc rId="3311" sId="7" odxf="1" dxf="1">
    <nc r="D22" t="inlineStr">
      <is>
        <t>Canada (Ontario)</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312" sId="7" odxf="1" dxf="1">
    <nc r="E22" t="inlineStr">
      <is>
        <t>Various</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313" sId="7" odxf="1" dxf="1">
    <nc r="F22" t="inlineStr">
      <is>
        <t xml:space="preserve">Obtain permission of category/product manager before submitting to adhoc tenders. For wines not covered in other Product Calls within this needs letter. </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314" sId="7" odxf="1" dxf="1" numFmtId="20">
    <nc r="G22">
      <v>44190</v>
    </nc>
    <odxf>
      <numFmt numFmtId="0" formatCode="General"/>
      <fill>
        <patternFill patternType="none">
          <bgColor indexed="65"/>
        </patternFill>
      </fill>
      <alignment vertical="bottom" wrapText="0" readingOrder="0"/>
      <border outline="0">
        <left/>
        <right/>
        <top/>
        <bottom/>
      </border>
    </odxf>
    <ndxf>
      <numFmt numFmtId="20" formatCode="d\-mmm\-yy"/>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ndxf>
  </rcc>
  <rcc rId="3315" sId="7" odxf="1" dxf="1" numFmtId="20">
    <nc r="H22">
      <v>44197</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316" sId="7" odxf="1" dxf="1" numFmtId="20">
    <nc r="I22">
      <v>44218</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317" sId="7" odxf="1" dxf="1" numFmtId="20">
    <nc r="J22">
      <v>44224</v>
    </nc>
    <odxf>
      <numFmt numFmtId="0" formatCode="General"/>
      <alignment vertical="bottom" wrapText="0" readingOrder="0"/>
      <border outline="0">
        <left/>
        <right/>
        <bottom/>
      </border>
    </odxf>
    <ndxf>
      <numFmt numFmtId="20" formatCode="d\-mmm\-yy"/>
      <alignment vertical="center" wrapText="1" readingOrder="0"/>
      <border outline="0">
        <left style="thin">
          <color indexed="64"/>
        </left>
        <right style="thin">
          <color indexed="64"/>
        </right>
        <bottom style="thin">
          <color indexed="64"/>
        </bottom>
      </border>
    </ndxf>
  </rcc>
  <rcc rId="3318" sId="7" odxf="1" dxf="1">
    <nc r="K22">
      <v>25</v>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3319" sId="7" odxf="1" dxf="1">
    <nc r="A23" t="inlineStr">
      <is>
        <t>Ontario Wines</t>
      </is>
    </nc>
    <odxf>
      <fill>
        <patternFill patternType="none">
          <bgColor indexed="65"/>
        </patternFill>
      </fill>
      <alignment vertical="bottom" wrapText="0" readingOrder="0"/>
      <border outline="0">
        <left/>
        <right/>
        <bottom/>
      </border>
    </odxf>
    <ndxf>
      <fill>
        <patternFill patternType="solid">
          <bgColor theme="0"/>
        </patternFill>
      </fill>
      <alignment vertical="center" wrapText="1" readingOrder="0"/>
      <border outline="0">
        <left style="thin">
          <color indexed="64"/>
        </left>
        <right style="thin">
          <color indexed="64"/>
        </right>
        <bottom style="thin">
          <color indexed="64"/>
        </bottom>
      </border>
    </ndxf>
  </rcc>
  <rfmt sheetId="7" sqref="B23" start="0" length="0">
    <dxf>
      <alignment vertical="center" wrapText="1" readingOrder="0"/>
      <border outline="0">
        <left style="thin">
          <color indexed="64"/>
        </left>
        <right style="thin">
          <color indexed="64"/>
        </right>
        <bottom style="thin">
          <color indexed="64"/>
        </bottom>
      </border>
    </dxf>
  </rfmt>
  <rcc rId="3320" sId="7" odxf="1" dxf="1">
    <nc r="C23" t="inlineStr">
      <is>
        <t>International Domestic Blends</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3321" sId="7" odxf="1" dxf="1">
    <nc r="D23" t="inlineStr">
      <is>
        <t>Canada (Ontario)</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322" sId="7" odxf="1" dxf="1">
    <nc r="E23" t="inlineStr">
      <is>
        <t>$9.95/750mL+</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323" sId="7" odxf="1" dxf="1">
    <nc r="F23" t="inlineStr">
      <is>
        <t>ICB: 750mL and 1.5L size formats of all red and white varietals and blends will be considered.</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324" sId="7" odxf="1" dxf="1" numFmtId="20">
    <nc r="G23">
      <v>44197</v>
    </nc>
    <odxf>
      <numFmt numFmtId="0" formatCode="General"/>
      <fill>
        <patternFill patternType="none">
          <bgColor indexed="65"/>
        </patternFill>
      </fill>
      <alignment vertical="bottom" wrapText="0" readingOrder="0"/>
      <border outline="0">
        <left/>
        <right/>
        <top/>
        <bottom/>
      </border>
    </odxf>
    <ndxf>
      <numFmt numFmtId="20" formatCode="d\-mmm\-yy"/>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ndxf>
  </rcc>
  <rcc rId="3325" sId="7" odxf="1" dxf="1" numFmtId="20">
    <nc r="H23">
      <v>44204</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326" sId="7" odxf="1" dxf="1" numFmtId="20">
    <nc r="I23">
      <v>44225</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327" sId="7" odxf="1" dxf="1" numFmtId="20">
    <nc r="J23">
      <v>44231</v>
    </nc>
    <odxf>
      <numFmt numFmtId="0" formatCode="General"/>
      <alignment vertical="bottom" wrapText="0" readingOrder="0"/>
      <border outline="0">
        <left/>
        <right/>
        <bottom/>
      </border>
    </odxf>
    <ndxf>
      <numFmt numFmtId="20" formatCode="d\-mmm\-yy"/>
      <alignment vertical="center" wrapText="1" readingOrder="0"/>
      <border outline="0">
        <left style="thin">
          <color indexed="64"/>
        </left>
        <right style="thin">
          <color indexed="64"/>
        </right>
        <bottom style="thin">
          <color indexed="64"/>
        </bottom>
      </border>
    </ndxf>
  </rcc>
  <rcc rId="3328" sId="7" odxf="1" dxf="1">
    <nc r="K23">
      <v>25</v>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3329" sId="7" odxf="1" dxf="1">
    <nc r="A24" t="inlineStr">
      <is>
        <t>European Wines</t>
      </is>
    </nc>
    <odxf>
      <fill>
        <patternFill patternType="none">
          <bgColor indexed="65"/>
        </patternFill>
      </fill>
      <alignment vertical="bottom" wrapText="0" readingOrder="0"/>
      <border outline="0">
        <left/>
        <right/>
        <bottom/>
      </border>
    </odxf>
    <ndxf>
      <fill>
        <patternFill patternType="solid">
          <bgColor theme="0"/>
        </patternFill>
      </fill>
      <alignment vertical="center" wrapText="1" readingOrder="0"/>
      <border outline="0">
        <left style="thin">
          <color indexed="64"/>
        </left>
        <right style="thin">
          <color indexed="64"/>
        </right>
        <bottom style="thin">
          <color indexed="64"/>
        </bottom>
      </border>
    </ndxf>
  </rcc>
  <rfmt sheetId="7" sqref="B24" start="0" length="0">
    <dxf>
      <alignment vertical="center" wrapText="1" readingOrder="0"/>
      <border outline="0">
        <left style="thin">
          <color indexed="64"/>
        </left>
        <right style="thin">
          <color indexed="64"/>
        </right>
        <bottom style="thin">
          <color indexed="64"/>
        </bottom>
      </border>
    </dxf>
  </rfmt>
  <rcc rId="3330" sId="7" odxf="1" dxf="1">
    <nc r="C24" t="inlineStr">
      <is>
        <t>AOC French White</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3331" sId="7" odxf="1" dxf="1">
    <nc r="D24" t="inlineStr">
      <is>
        <t>France</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332" sId="7" odxf="1" dxf="1">
    <nc r="E24" t="inlineStr">
      <is>
        <t>$10.95 - $16.95</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333" sId="7" odxf="1" dxf="1">
    <nc r="F24" t="inlineStr">
      <is>
        <t>Single varietals and blends, excellent price quality ratio.  Packaging can be either modern or traditional.  Focus will be on well priced appellations.</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334" sId="7" odxf="1" dxf="1" numFmtId="20">
    <nc r="G24">
      <v>44218</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335" sId="7" odxf="1" dxf="1" numFmtId="20">
    <nc r="H24">
      <v>44225</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336" sId="7" odxf="1" dxf="1" numFmtId="20">
    <nc r="I24">
      <v>44246</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337" sId="7" odxf="1" dxf="1" numFmtId="20">
    <nc r="J24">
      <v>44252</v>
    </nc>
    <odxf>
      <numFmt numFmtId="0" formatCode="General"/>
      <alignment vertical="bottom" wrapText="0" readingOrder="0"/>
      <border outline="0">
        <left/>
        <right/>
        <bottom/>
      </border>
    </odxf>
    <ndxf>
      <numFmt numFmtId="20" formatCode="d\-mmm\-yy"/>
      <alignment vertical="center" wrapText="1" readingOrder="0"/>
      <border outline="0">
        <left style="thin">
          <color indexed="64"/>
        </left>
        <right style="thin">
          <color indexed="64"/>
        </right>
        <bottom style="thin">
          <color indexed="64"/>
        </bottom>
      </border>
    </ndxf>
  </rcc>
  <rcc rId="3338" sId="7" odxf="1" dxf="1">
    <nc r="K24">
      <v>5</v>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3339" sId="7" odxf="1" dxf="1">
    <nc r="A25" t="inlineStr">
      <is>
        <t>Ontario Wines</t>
      </is>
    </nc>
    <odxf>
      <fill>
        <patternFill patternType="none">
          <bgColor indexed="65"/>
        </patternFill>
      </fill>
      <alignment vertical="bottom" wrapText="0" readingOrder="0"/>
      <border outline="0">
        <left/>
        <right/>
        <bottom/>
      </border>
    </odxf>
    <ndxf>
      <fill>
        <patternFill patternType="solid">
          <bgColor theme="0"/>
        </patternFill>
      </fill>
      <alignment vertical="center" wrapText="1" readingOrder="0"/>
      <border outline="0">
        <left style="thin">
          <color indexed="64"/>
        </left>
        <right style="thin">
          <color indexed="64"/>
        </right>
        <bottom style="thin">
          <color indexed="64"/>
        </bottom>
      </border>
    </ndxf>
  </rcc>
  <rfmt sheetId="7" sqref="B25" start="0" length="0">
    <dxf>
      <alignment vertical="center" wrapText="1" readingOrder="0"/>
      <border outline="0">
        <left style="thin">
          <color indexed="64"/>
        </left>
        <right style="thin">
          <color indexed="64"/>
        </right>
        <bottom style="thin">
          <color indexed="64"/>
        </bottom>
      </border>
    </dxf>
  </rfmt>
  <rcc rId="3340" sId="7" odxf="1" dxf="1">
    <nc r="C25" t="inlineStr">
      <is>
        <t>Ontario Wines Direct Delivery (on Shelf June 2021)</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3341" sId="7" odxf="1" dxf="1">
    <nc r="D25" t="inlineStr">
      <is>
        <t>Canada (Ontario)</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342" sId="7" odxf="1" dxf="1">
    <nc r="E25" t="inlineStr">
      <is>
        <t>Various</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343" sId="7" odxf="1" dxf="1">
    <nc r="F25" t="inlineStr">
      <is>
        <t xml:space="preserve">VQA wines and QA fruit wines with a focus on key Ontario varietals from producers located in PEC, LENS and emerging regions. Distribution is limited to a selected number of stores. </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344" sId="7" odxf="1" dxf="1" numFmtId="20">
    <nc r="G25">
      <v>44239</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345" sId="7" odxf="1" dxf="1" numFmtId="20">
    <nc r="H25">
      <v>44246</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346" sId="7" odxf="1" dxf="1" numFmtId="20">
    <nc r="I25">
      <v>44267</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347" sId="7" odxf="1" dxf="1" numFmtId="20">
    <nc r="J25">
      <v>44273</v>
    </nc>
    <odxf>
      <numFmt numFmtId="0" formatCode="General"/>
      <alignment vertical="bottom" wrapText="0" readingOrder="0"/>
      <border outline="0">
        <left/>
        <right/>
        <bottom/>
      </border>
    </odxf>
    <ndxf>
      <numFmt numFmtId="20" formatCode="d\-mmm\-yy"/>
      <alignment vertical="center" wrapText="1" readingOrder="0"/>
      <border outline="0">
        <left style="thin">
          <color indexed="64"/>
        </left>
        <right style="thin">
          <color indexed="64"/>
        </right>
        <bottom style="thin">
          <color indexed="64"/>
        </bottom>
      </border>
    </ndxf>
  </rcc>
  <rcc rId="3348" sId="7" odxf="1" dxf="1">
    <nc r="K25">
      <v>25</v>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fmt sheetId="7" sqref="A3:XFD25">
    <dxf>
      <alignment wrapText="0" indent="0" readingOrder="0"/>
    </dxf>
  </rfmt>
  <rfmt sheetId="7" sqref="A3:XFD25">
    <dxf>
      <alignment wrapText="1" readingOrder="0"/>
    </dxf>
  </rfmt>
  <rfmt sheetId="7" sqref="A3:XFD25">
    <dxf>
      <alignment wrapText="0" readingOrder="0"/>
    </dxf>
  </rfmt>
  <rfmt sheetId="7" sqref="A3:XFD25">
    <dxf>
      <alignment wrapText="1" readingOrder="0"/>
    </dxf>
  </rfmt>
  <rfmt sheetId="7" sqref="A3:XFD25">
    <dxf>
      <alignment wrapText="0" readingOrder="0"/>
    </dxf>
  </rfmt>
  <rfmt sheetId="7" sqref="A3:XFD25">
    <dxf>
      <alignment wrapText="1" readingOrder="0"/>
    </dxf>
  </rfmt>
  <rfmt sheetId="7" sqref="A28" start="0" length="0">
    <dxf>
      <font>
        <b/>
        <i/>
        <sz val="11"/>
        <color theme="1"/>
        <name val="Calibri"/>
        <scheme val="minor"/>
      </font>
    </dxf>
  </rfmt>
  <rfmt sheetId="7" sqref="K28" start="0" length="0">
    <dxf>
      <alignment horizontal="center" vertical="center" readingOrder="0"/>
    </dxf>
  </rfmt>
  <rcc rId="3349" sId="7" odxf="1" dxf="1">
    <nc r="A29" t="inlineStr">
      <is>
        <t>Buyer</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0"/>
        <color theme="1"/>
        <name val="Calibri"/>
        <scheme val="minor"/>
      </font>
      <fill>
        <patternFill patternType="solid">
          <bgColor rgb="FFFFFF00"/>
        </patternFill>
      </fill>
      <alignment horizontal="center" vertical="center" wrapText="1" readingOrder="0"/>
      <border outline="0">
        <left style="medium">
          <color indexed="64"/>
        </left>
        <right style="thin">
          <color indexed="64"/>
        </right>
        <top style="medium">
          <color indexed="64"/>
        </top>
        <bottom style="medium">
          <color indexed="64"/>
        </bottom>
      </border>
    </ndxf>
  </rcc>
  <rcc rId="3350" sId="7" odxf="1" dxf="1">
    <nc r="B29" t="inlineStr">
      <is>
        <t>NISS CALL ID</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0"/>
        <color theme="1"/>
        <name val="Calibri"/>
        <scheme val="minor"/>
      </font>
      <fill>
        <patternFill patternType="solid">
          <bgColor rgb="FFFFFF00"/>
        </patternFill>
      </fill>
      <alignment horizontal="center" vertical="center" wrapText="1" readingOrder="0"/>
      <border outline="0">
        <left style="thin">
          <color indexed="64"/>
        </left>
        <right style="thin">
          <color indexed="64"/>
        </right>
        <top style="medium">
          <color indexed="64"/>
        </top>
        <bottom style="medium">
          <color indexed="64"/>
        </bottom>
      </border>
    </ndxf>
  </rcc>
  <rcc rId="3351" sId="7" odxf="1" dxf="1">
    <nc r="C29" t="inlineStr">
      <is>
        <t>Product Category</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0"/>
        <color theme="1"/>
        <name val="Calibri"/>
        <scheme val="minor"/>
      </font>
      <fill>
        <patternFill patternType="solid">
          <bgColor rgb="FFFFFF00"/>
        </patternFill>
      </fill>
      <alignment horizontal="center" vertical="center" wrapText="1" readingOrder="0"/>
      <border outline="0">
        <left style="thin">
          <color indexed="64"/>
        </left>
        <right style="thin">
          <color indexed="64"/>
        </right>
        <top style="medium">
          <color indexed="64"/>
        </top>
        <bottom style="medium">
          <color indexed="64"/>
        </bottom>
      </border>
    </ndxf>
  </rcc>
  <rcc rId="3352" sId="7" odxf="1" dxf="1">
    <nc r="D29" t="inlineStr">
      <is>
        <t>Country</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0"/>
        <color theme="1"/>
        <name val="Calibri"/>
        <scheme val="minor"/>
      </font>
      <fill>
        <patternFill patternType="solid">
          <bgColor rgb="FFFFFF00"/>
        </patternFill>
      </fill>
      <alignment horizontal="center" vertical="center" wrapText="1" readingOrder="0"/>
      <border outline="0">
        <left style="thin">
          <color indexed="64"/>
        </left>
        <right style="thin">
          <color indexed="64"/>
        </right>
        <top style="medium">
          <color indexed="64"/>
        </top>
        <bottom style="medium">
          <color indexed="64"/>
        </bottom>
      </border>
    </ndxf>
  </rcc>
  <rcc rId="3353" sId="7" odxf="1" dxf="1">
    <nc r="E29" t="inlineStr">
      <is>
        <t>Price Range</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0"/>
        <color theme="1"/>
        <name val="Calibri"/>
        <scheme val="minor"/>
      </font>
      <fill>
        <patternFill patternType="solid">
          <bgColor rgb="FFFFFF00"/>
        </patternFill>
      </fill>
      <alignment horizontal="center" vertical="center" wrapText="1" readingOrder="0"/>
      <border outline="0">
        <left style="thin">
          <color indexed="64"/>
        </left>
        <right style="thin">
          <color indexed="64"/>
        </right>
        <top style="medium">
          <color indexed="64"/>
        </top>
        <bottom style="medium">
          <color indexed="64"/>
        </bottom>
      </border>
    </ndxf>
  </rcc>
  <rcc rId="3354" sId="7" odxf="1" dxf="1">
    <nc r="F29" t="inlineStr">
      <is>
        <t>Product specs</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0"/>
        <color theme="1"/>
        <name val="Calibri"/>
        <scheme val="minor"/>
      </font>
      <fill>
        <patternFill patternType="solid">
          <bgColor rgb="FFFFFF00"/>
        </patternFill>
      </fill>
      <alignment horizontal="center" vertical="center" wrapText="1" readingOrder="0"/>
      <border outline="0">
        <left style="thin">
          <color indexed="64"/>
        </left>
        <right style="thin">
          <color indexed="64"/>
        </right>
        <top style="medium">
          <color indexed="64"/>
        </top>
        <bottom style="medium">
          <color indexed="64"/>
        </bottom>
      </border>
    </ndxf>
  </rcc>
  <rcc rId="3355" sId="7" odxf="1" dxf="1">
    <nc r="G29" t="inlineStr">
      <is>
        <t>Pre-sub Deadline (Friday)</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0"/>
        <color theme="0"/>
        <name val="Calibri"/>
        <scheme val="minor"/>
      </font>
      <fill>
        <patternFill patternType="solid">
          <bgColor theme="9" tint="-0.499984740745262"/>
        </patternFill>
      </fill>
      <alignment horizontal="center" vertical="center" wrapText="1" readingOrder="0"/>
      <border outline="0">
        <left style="thin">
          <color indexed="64"/>
        </left>
        <right style="thin">
          <color indexed="64"/>
        </right>
        <top style="medium">
          <color indexed="64"/>
        </top>
        <bottom style="medium">
          <color indexed="64"/>
        </bottom>
      </border>
    </ndxf>
  </rcc>
  <rcc rId="3356" sId="7" odxf="1" dxf="1">
    <nc r="H29" t="inlineStr">
      <is>
        <t>Call back Deadline</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0"/>
        <color theme="0"/>
        <name val="Calibri"/>
        <scheme val="minor"/>
      </font>
      <fill>
        <patternFill patternType="solid">
          <bgColor theme="9" tint="-0.499984740745262"/>
        </patternFill>
      </fill>
      <alignment horizontal="center" vertical="center" wrapText="1" readingOrder="0"/>
      <border outline="0">
        <left style="thin">
          <color indexed="64"/>
        </left>
        <right style="thin">
          <color indexed="64"/>
        </right>
        <top style="medium">
          <color indexed="64"/>
        </top>
        <bottom style="medium">
          <color indexed="64"/>
        </bottom>
      </border>
    </ndxf>
  </rcc>
  <rcc rId="3357" sId="7" odxf="1" dxf="1">
    <nc r="I29" t="inlineStr">
      <is>
        <t>Sample Deadline</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0"/>
        <color theme="0"/>
        <name val="Calibri"/>
        <scheme val="minor"/>
      </font>
      <fill>
        <patternFill patternType="solid">
          <bgColor theme="9" tint="-0.499984740745262"/>
        </patternFill>
      </fill>
      <alignment horizontal="center" vertical="center" wrapText="1" readingOrder="0"/>
      <border outline="0">
        <left style="thin">
          <color indexed="64"/>
        </left>
        <right style="thin">
          <color indexed="64"/>
        </right>
        <top style="medium">
          <color indexed="64"/>
        </top>
        <bottom style="medium">
          <color indexed="64"/>
        </bottom>
      </border>
    </ndxf>
  </rcc>
  <rcc rId="3358" sId="7" odxf="1" dxf="1">
    <nc r="J29" t="inlineStr">
      <is>
        <t>Tasting Date</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0"/>
        <color theme="0"/>
        <name val="Calibri"/>
        <scheme val="minor"/>
      </font>
      <fill>
        <patternFill patternType="solid">
          <bgColor theme="9" tint="-0.499984740745262"/>
        </patternFill>
      </fill>
      <alignment horizontal="center" vertical="center" wrapText="1" readingOrder="0"/>
      <border outline="0">
        <left style="thin">
          <color indexed="64"/>
        </left>
        <right style="medium">
          <color indexed="64"/>
        </right>
        <top style="medium">
          <color indexed="64"/>
        </top>
        <bottom style="medium">
          <color indexed="64"/>
        </bottom>
      </border>
    </ndxf>
  </rcc>
  <rcc rId="3359" sId="7" odxf="1" dxf="1">
    <nc r="K29" t="inlineStr">
      <is>
        <t>Max # Subs. Per Agent</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0"/>
        <color theme="1"/>
        <name val="Calibri"/>
        <scheme val="minor"/>
      </font>
      <fill>
        <patternFill patternType="solid">
          <bgColor rgb="FFFFFF00"/>
        </patternFill>
      </fill>
      <alignment horizontal="center" vertical="center" wrapText="1" readingOrder="0"/>
      <border outline="0">
        <left style="thin">
          <color indexed="64"/>
        </left>
        <right style="medium">
          <color indexed="64"/>
        </right>
        <top style="medium">
          <color indexed="64"/>
        </top>
        <bottom style="medium">
          <color indexed="64"/>
        </bottom>
      </border>
    </ndxf>
  </rcc>
  <rcc rId="3360" sId="7" odxf="1" dxf="1">
    <nc r="A30" t="inlineStr">
      <is>
        <t>Beer &amp; Cider</t>
      </is>
    </nc>
    <odxf>
      <fill>
        <patternFill patternType="none">
          <bgColor indexed="65"/>
        </patternFill>
      </fill>
      <alignment vertical="bottom" wrapText="0" readingOrder="0"/>
      <border outline="0">
        <left/>
        <right/>
        <bottom/>
      </border>
    </odxf>
    <ndxf>
      <fill>
        <patternFill patternType="solid">
          <bgColor theme="0"/>
        </patternFill>
      </fill>
      <alignment vertical="center" wrapText="1" readingOrder="0"/>
      <border outline="0">
        <left style="thin">
          <color indexed="64"/>
        </left>
        <right style="thin">
          <color indexed="64"/>
        </right>
        <bottom style="thin">
          <color indexed="64"/>
        </bottom>
      </border>
    </ndxf>
  </rcc>
  <rfmt sheetId="7" sqref="B30" start="0" length="0">
    <dxf>
      <alignment vertical="center" wrapText="1" readingOrder="0"/>
      <border outline="0">
        <left style="thin">
          <color indexed="64"/>
        </left>
        <right style="thin">
          <color indexed="64"/>
        </right>
        <bottom style="thin">
          <color indexed="64"/>
        </bottom>
      </border>
    </dxf>
  </rfmt>
  <rcc rId="3361" sId="7" odxf="1" dxf="1">
    <nc r="C30" t="inlineStr">
      <is>
        <t>Ontario Seasonal Craft Beer – Autumn 2018</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3362" sId="7" odxf="1" dxf="1">
    <nc r="D30" t="inlineStr">
      <is>
        <t>Canada (Ontario)</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363" sId="7" odxf="1" dxf="1">
    <nc r="E30" t="inlineStr">
      <is>
        <t>Various</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364" sId="7" odxf="1" dxf="1">
    <nc r="F30" t="inlineStr">
      <is>
        <t>Ontario craft seasonal beers appropriate for fall. Stouts, Porters, Marzen, Harvest, Pumpkin, etc., will be considered. Available for a limited time only.
Sales success from a brewery retail store or on-premise (if applicable) will be considered, along with sales performance of current LCBO listings. Listing is active in retail – P7 through P9 (September 16 - December 8).
All tasting/lab and marketing samples must arrive labeled with the NISS or LCBO #. All lab samples go to the attention of Karen Carter.</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365" sId="7" odxf="1" dxf="1" numFmtId="20">
    <nc r="G30">
      <v>43889</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366" sId="7" odxf="1" dxf="1" numFmtId="20">
    <nc r="H30">
      <v>43896</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367" sId="7" odxf="1" dxf="1" numFmtId="20">
    <nc r="I30">
      <v>43917</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368" sId="7" odxf="1" dxf="1" numFmtId="20">
    <nc r="J30">
      <v>43923</v>
    </nc>
    <odxf>
      <numFmt numFmtId="0" formatCode="General"/>
      <alignment vertical="bottom" wrapText="0" readingOrder="0"/>
      <border outline="0">
        <left/>
        <right/>
        <bottom/>
      </border>
    </odxf>
    <ndxf>
      <numFmt numFmtId="20" formatCode="d\-mmm\-yy"/>
      <alignment vertical="center" wrapText="1" readingOrder="0"/>
      <border outline="0">
        <left style="thin">
          <color indexed="64"/>
        </left>
        <right style="thin">
          <color indexed="64"/>
        </right>
        <bottom style="thin">
          <color indexed="64"/>
        </bottom>
      </border>
    </ndxf>
  </rcc>
  <rcc rId="3369" sId="7" odxf="1" dxf="1">
    <nc r="K30">
      <v>3</v>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3370" sId="7" odxf="1" dxf="1">
    <nc r="A31" t="inlineStr">
      <is>
        <t>Beer &amp; Cider</t>
      </is>
    </nc>
    <odxf>
      <fill>
        <patternFill patternType="none">
          <bgColor indexed="65"/>
        </patternFill>
      </fill>
      <alignment vertical="bottom" wrapText="0" readingOrder="0"/>
      <border outline="0">
        <left/>
        <right/>
        <bottom/>
      </border>
    </odxf>
    <ndxf>
      <fill>
        <patternFill patternType="solid">
          <bgColor theme="0"/>
        </patternFill>
      </fill>
      <alignment vertical="center" wrapText="1" readingOrder="0"/>
      <border outline="0">
        <left style="thin">
          <color indexed="64"/>
        </left>
        <right style="thin">
          <color indexed="64"/>
        </right>
        <bottom style="thin">
          <color indexed="64"/>
        </bottom>
      </border>
    </ndxf>
  </rcc>
  <rfmt sheetId="7" sqref="B31" start="0" length="0">
    <dxf>
      <alignment vertical="center" wrapText="1" readingOrder="0"/>
      <border outline="0">
        <left style="thin">
          <color indexed="64"/>
        </left>
        <right style="thin">
          <color indexed="64"/>
        </right>
        <bottom style="thin">
          <color indexed="64"/>
        </bottom>
      </border>
    </dxf>
  </rfmt>
  <rcc rId="3371" sId="7" odxf="1" dxf="1">
    <nc r="C31" t="inlineStr">
      <is>
        <t>Non-Alc Refreshment</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3372" sId="7" odxf="1" dxf="1">
    <nc r="D31" t="inlineStr">
      <is>
        <t xml:space="preserve">All Countries </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373" sId="7" odxf="1" dxf="1">
    <nc r="E31" t="inlineStr">
      <is>
        <t>Various</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374" sId="7" odxf="1" dxf="1">
    <nc r="F31" t="inlineStr">
      <is>
        <t>Non-alcoholic Beer, Cider, &amp; RTD</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375" sId="7" odxf="1" dxf="1" numFmtId="20">
    <nc r="G31">
      <v>43903</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376" sId="7" odxf="1" dxf="1" numFmtId="20">
    <nc r="H31">
      <v>43910</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377" sId="7" odxf="1" dxf="1" numFmtId="20">
    <nc r="I31">
      <v>43931</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378" sId="7" odxf="1" dxf="1" numFmtId="20">
    <nc r="J31">
      <v>43937</v>
    </nc>
    <odxf>
      <numFmt numFmtId="0" formatCode="General"/>
      <alignment vertical="bottom" wrapText="0" readingOrder="0"/>
      <border outline="0">
        <left/>
        <right/>
        <bottom/>
      </border>
    </odxf>
    <ndxf>
      <numFmt numFmtId="20" formatCode="d\-mmm\-yy"/>
      <alignment vertical="center" wrapText="1" readingOrder="0"/>
      <border outline="0">
        <left style="thin">
          <color indexed="64"/>
        </left>
        <right style="thin">
          <color indexed="64"/>
        </right>
        <bottom style="thin">
          <color indexed="64"/>
        </bottom>
      </border>
    </ndxf>
  </rcc>
  <rcc rId="3379" sId="7" odxf="1" dxf="1">
    <nc r="K31">
      <v>3</v>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3380" sId="7" odxf="1" dxf="1">
    <nc r="A32" t="inlineStr">
      <is>
        <t>Beer &amp; Cider</t>
      </is>
    </nc>
    <odxf>
      <fill>
        <patternFill patternType="none">
          <bgColor indexed="65"/>
        </patternFill>
      </fill>
      <alignment vertical="bottom" wrapText="0" readingOrder="0"/>
      <border outline="0">
        <left/>
        <right/>
        <bottom/>
      </border>
    </odxf>
    <ndxf>
      <fill>
        <patternFill patternType="solid">
          <bgColor theme="0"/>
        </patternFill>
      </fill>
      <alignment vertical="center" wrapText="1" readingOrder="0"/>
      <border outline="0">
        <left style="thin">
          <color indexed="64"/>
        </left>
        <right style="thin">
          <color indexed="64"/>
        </right>
        <bottom style="thin">
          <color indexed="64"/>
        </bottom>
      </border>
    </ndxf>
  </rcc>
  <rfmt sheetId="7" sqref="B32" start="0" length="0">
    <dxf>
      <alignment vertical="center" wrapText="1" readingOrder="0"/>
      <border outline="0">
        <left style="thin">
          <color indexed="64"/>
        </left>
        <right style="thin">
          <color indexed="64"/>
        </right>
        <bottom style="thin">
          <color indexed="64"/>
        </bottom>
      </border>
    </dxf>
  </rfmt>
  <rcc rId="3381" sId="7" odxf="1" dxf="1">
    <nc r="C32" t="inlineStr">
      <is>
        <t>Import/Out-of-Province (not Ontario) Seasonal Craft Beer – Spring 2019</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3382" sId="7" odxf="1" dxf="1">
    <nc r="D32" t="inlineStr">
      <is>
        <t>All Countries (excluding Ontario Craft Beer)</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383" sId="7" odxf="1" dxf="1">
    <nc r="E32" t="inlineStr">
      <is>
        <t>Various</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384" sId="7" odxf="1" dxf="1">
    <nc r="F32" t="inlineStr">
      <is>
        <t>Products appropriate for the spring season that will appeal to a craft beer enthusiast (Bock, Imperial IPA's, sour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P13 through P2.
All tasting/lab and marketing samples must arrive labeled with the NISS or LCBO #. All lab samples go to the attention of Karen Carter.</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385" sId="7" odxf="1" dxf="1" numFmtId="20">
    <nc r="G32">
      <v>43917</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386" sId="7" odxf="1" dxf="1" numFmtId="20">
    <nc r="H32">
      <v>43924</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387" sId="7" odxf="1" dxf="1" numFmtId="20">
    <nc r="I32">
      <v>43945</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388" sId="7" odxf="1" dxf="1" numFmtId="20">
    <nc r="J32">
      <v>43951</v>
    </nc>
    <odxf>
      <numFmt numFmtId="0" formatCode="General"/>
      <alignment vertical="bottom" wrapText="0" readingOrder="0"/>
      <border outline="0">
        <left/>
        <right/>
        <bottom/>
      </border>
    </odxf>
    <ndxf>
      <numFmt numFmtId="20" formatCode="d\-mmm\-yy"/>
      <alignment vertical="center" wrapText="1" readingOrder="0"/>
      <border outline="0">
        <left style="thin">
          <color indexed="64"/>
        </left>
        <right style="thin">
          <color indexed="64"/>
        </right>
        <bottom style="thin">
          <color indexed="64"/>
        </bottom>
      </border>
    </ndxf>
  </rcc>
  <rcc rId="3389" sId="7" odxf="1" dxf="1">
    <nc r="K32">
      <v>3</v>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3390" sId="7" odxf="1" dxf="1">
    <nc r="A33" t="inlineStr">
      <is>
        <t>Beer &amp; Cider</t>
      </is>
    </nc>
    <odxf>
      <fill>
        <patternFill patternType="none">
          <bgColor indexed="65"/>
        </patternFill>
      </fill>
      <alignment vertical="bottom" wrapText="0" readingOrder="0"/>
      <border outline="0">
        <left/>
        <right/>
        <bottom/>
      </border>
    </odxf>
    <ndxf>
      <fill>
        <patternFill patternType="solid">
          <bgColor theme="0"/>
        </patternFill>
      </fill>
      <alignment vertical="center" wrapText="1" readingOrder="0"/>
      <border outline="0">
        <left style="thin">
          <color indexed="64"/>
        </left>
        <right style="thin">
          <color indexed="64"/>
        </right>
        <bottom style="thin">
          <color indexed="64"/>
        </bottom>
      </border>
    </ndxf>
  </rcc>
  <rfmt sheetId="7" sqref="B33" start="0" length="0">
    <dxf>
      <alignment vertical="center" wrapText="1" readingOrder="0"/>
      <border outline="0">
        <left style="thin">
          <color indexed="64"/>
        </left>
        <right style="thin">
          <color indexed="64"/>
        </right>
        <bottom style="thin">
          <color indexed="64"/>
        </bottom>
      </border>
    </dxf>
  </rfmt>
  <rcc rId="3391" sId="7" odxf="1" dxf="1">
    <nc r="C33" t="inlineStr">
      <is>
        <t>Ontario Craft Beer – Existing Suppliers</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3392" sId="7" odxf="1" dxf="1">
    <nc r="D33" t="inlineStr">
      <is>
        <t>Canada (Ontario)</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393" sId="7" odxf="1" dxf="1">
    <nc r="E33" t="inlineStr">
      <is>
        <t>Competitive With Current Assortment</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394" sId="7" odxf="1" dxf="1">
    <nc r="F33" t="inlineStr">
      <is>
        <t>Submissions from existing suppliers to the LCBO of Ontario craft beer for new year-round listings.
Sales success from a brewery retail store or on-premise (if applicable) will be considered, along with sales performance of current LCBO listings.
All tasting/ LAB, Marketing samples must arrive labeled with the NISS or LCBO #.  All lab samples go to the attention of Karen Carter.</t>
      </is>
    </nc>
    <odxf>
      <alignment vertical="bottom" wrapText="0" readingOrder="0"/>
      <border outline="0">
        <left/>
        <right/>
        <top/>
        <bottom/>
      </border>
    </odxf>
    <ndxf>
      <alignment vertical="center" wrapText="1" readingOrder="0"/>
      <border outline="0">
        <left style="thin">
          <color indexed="64"/>
        </left>
        <right style="thin">
          <color indexed="64"/>
        </right>
        <top style="thin">
          <color indexed="64"/>
        </top>
        <bottom style="thin">
          <color indexed="64"/>
        </bottom>
      </border>
    </ndxf>
  </rcc>
  <rcc rId="3395" sId="7" odxf="1" dxf="1" numFmtId="20">
    <nc r="G33">
      <v>43938</v>
    </nc>
    <odxf>
      <numFmt numFmtId="0" formatCode="General"/>
      <fill>
        <patternFill patternType="none">
          <bgColor indexed="65"/>
        </patternFill>
      </fill>
      <alignment vertical="bottom" wrapText="0" readingOrder="0"/>
      <border outline="0">
        <left/>
        <right/>
        <top/>
        <bottom/>
      </border>
    </odxf>
    <ndxf>
      <numFmt numFmtId="20" formatCode="d\-mmm\-yy"/>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ndxf>
  </rcc>
  <rcc rId="3396" sId="7" odxf="1" dxf="1" numFmtId="20">
    <nc r="H33">
      <v>43945</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397" sId="7" odxf="1" dxf="1" numFmtId="20">
    <nc r="I33">
      <v>43966</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398" sId="7" odxf="1" dxf="1" numFmtId="20">
    <nc r="J33">
      <v>43972</v>
    </nc>
    <odxf>
      <numFmt numFmtId="0" formatCode="General"/>
      <alignment vertical="bottom" wrapText="0" readingOrder="0"/>
      <border outline="0">
        <left/>
        <right/>
        <bottom/>
      </border>
    </odxf>
    <ndxf>
      <numFmt numFmtId="20" formatCode="d\-mmm\-yy"/>
      <alignment vertical="center" wrapText="1" readingOrder="0"/>
      <border outline="0">
        <left style="thin">
          <color indexed="64"/>
        </left>
        <right style="thin">
          <color indexed="64"/>
        </right>
        <bottom style="thin">
          <color indexed="64"/>
        </bottom>
      </border>
    </ndxf>
  </rcc>
  <rcc rId="3399" sId="7" odxf="1" dxf="1">
    <nc r="K33">
      <v>3</v>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3400" sId="7" odxf="1" dxf="1">
    <nc r="A34" t="inlineStr">
      <is>
        <t>Beer &amp; Cider</t>
      </is>
    </nc>
    <odxf>
      <fill>
        <patternFill patternType="none">
          <bgColor indexed="65"/>
        </patternFill>
      </fill>
      <alignment vertical="bottom" wrapText="0" readingOrder="0"/>
      <border outline="0">
        <left/>
        <right/>
        <bottom/>
      </border>
    </odxf>
    <ndxf>
      <fill>
        <patternFill patternType="solid">
          <bgColor theme="0"/>
        </patternFill>
      </fill>
      <alignment vertical="center" wrapText="1" readingOrder="0"/>
      <border outline="0">
        <left style="thin">
          <color indexed="64"/>
        </left>
        <right style="thin">
          <color indexed="64"/>
        </right>
        <bottom style="thin">
          <color indexed="64"/>
        </bottom>
      </border>
    </ndxf>
  </rcc>
  <rfmt sheetId="7" sqref="B34" start="0" length="0">
    <dxf>
      <alignment vertical="center" wrapText="1" readingOrder="0"/>
      <border outline="0">
        <left style="thin">
          <color indexed="64"/>
        </left>
        <right style="thin">
          <color indexed="64"/>
        </right>
        <bottom style="thin">
          <color indexed="64"/>
        </bottom>
      </border>
    </dxf>
  </rfmt>
  <rcc rId="3401" sId="7" odxf="1" dxf="1">
    <nc r="C34" t="inlineStr">
      <is>
        <t>Cider - Ontario Craft Specialty</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3402" sId="7" odxf="1" dxf="1">
    <nc r="D34" t="inlineStr">
      <is>
        <t>Canada (Ontario)</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403" sId="7" odxf="1" dxf="1">
    <nc r="E34" t="inlineStr">
      <is>
        <t>Various</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404" sId="7" odxf="1" dxf="1">
    <nc r="F34" t="inlineStr">
      <is>
        <t>Target - in store release is Spring 2021.
Product must be - Made in Ontario.
Product must be from Ontario Craft cideries currently supplying LCBO.
Utilizing other local fruits instead of, or in combination with apple, which require longer lead times for sourcing.
Existing listings should be strong performers, with regards to net sales.</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405" sId="7" odxf="1" dxf="1" numFmtId="20">
    <nc r="G34">
      <v>43938</v>
    </nc>
    <odxf>
      <numFmt numFmtId="0" formatCode="General"/>
      <fill>
        <patternFill patternType="none">
          <bgColor indexed="65"/>
        </patternFill>
      </fill>
      <alignment vertical="bottom" wrapText="0" readingOrder="0"/>
      <border outline="0">
        <left/>
        <right/>
        <top/>
        <bottom/>
      </border>
    </odxf>
    <ndxf>
      <numFmt numFmtId="20" formatCode="d\-mmm\-yy"/>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ndxf>
  </rcc>
  <rcc rId="3406" sId="7" odxf="1" dxf="1" numFmtId="20">
    <nc r="H34">
      <v>43945</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407" sId="7" odxf="1" dxf="1" numFmtId="20">
    <nc r="I34">
      <v>43966</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408" sId="7" odxf="1" dxf="1" numFmtId="20">
    <nc r="J34">
      <v>43972</v>
    </nc>
    <odxf>
      <numFmt numFmtId="0" formatCode="General"/>
      <alignment vertical="bottom" wrapText="0" readingOrder="0"/>
      <border outline="0">
        <left/>
        <right/>
        <bottom/>
      </border>
    </odxf>
    <ndxf>
      <numFmt numFmtId="20" formatCode="d\-mmm\-yy"/>
      <alignment vertical="center" wrapText="1" readingOrder="0"/>
      <border outline="0">
        <left style="thin">
          <color indexed="64"/>
        </left>
        <right style="thin">
          <color indexed="64"/>
        </right>
        <bottom style="thin">
          <color indexed="64"/>
        </bottom>
      </border>
    </ndxf>
  </rcc>
  <rcc rId="3409" sId="7" odxf="1" dxf="1">
    <nc r="K34">
      <v>3</v>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3410" sId="7" odxf="1" dxf="1">
    <nc r="A35" t="inlineStr">
      <is>
        <t>Beer &amp; Cider</t>
      </is>
    </nc>
    <odxf>
      <fill>
        <patternFill patternType="none">
          <bgColor indexed="65"/>
        </patternFill>
      </fill>
      <alignment vertical="bottom" wrapText="0" readingOrder="0"/>
      <border outline="0">
        <left/>
        <right/>
        <bottom/>
      </border>
    </odxf>
    <ndxf>
      <fill>
        <patternFill patternType="solid">
          <bgColor theme="0"/>
        </patternFill>
      </fill>
      <alignment vertical="center" wrapText="1" readingOrder="0"/>
      <border outline="0">
        <left style="thin">
          <color indexed="64"/>
        </left>
        <right style="thin">
          <color indexed="64"/>
        </right>
        <bottom style="thin">
          <color indexed="64"/>
        </bottom>
      </border>
    </ndxf>
  </rcc>
  <rfmt sheetId="7" sqref="B35" start="0" length="0">
    <dxf>
      <alignment vertical="center" wrapText="1" readingOrder="0"/>
      <border outline="0">
        <left style="thin">
          <color indexed="64"/>
        </left>
        <right style="thin">
          <color indexed="64"/>
        </right>
        <bottom style="thin">
          <color indexed="64"/>
        </bottom>
      </border>
    </dxf>
  </rfmt>
  <rcc rId="3411" sId="7" odxf="1" dxf="1">
    <nc r="C35" t="inlineStr">
      <is>
        <t>Ontario Craft Beer &amp; Cider – New Suppliers</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3412" sId="7" odxf="1" dxf="1">
    <nc r="D35" t="inlineStr">
      <is>
        <t>Canada (Ontario)</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413" sId="7" odxf="1" dxf="1">
    <nc r="E35" t="inlineStr">
      <is>
        <t>Competitive With Current Assortment</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414" sId="7" odxf="1" dxf="1">
    <nc r="F35" t="inlineStr">
      <is>
        <t>Submissions  for year-round listings from from Ontario craft breweries and cideries new to the LCBO. Should have year-round appeal and be positioned as the flagship brand.
Pricing worksheets available on the Doing Business With LCBO website. The minimum sales target for this product is an average of 20 litres per store per four-week period.
All tasting/lab and marketing samples must arrive labeled with the NISS or LCBO #. All lab samples go to the attention of Karen Carter.</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415" sId="7" odxf="1" dxf="1" numFmtId="20">
    <nc r="G35">
      <v>43952</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416" sId="7" odxf="1" dxf="1" numFmtId="20">
    <nc r="H35">
      <v>43959</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417" sId="7" odxf="1" dxf="1" numFmtId="20">
    <nc r="I35">
      <v>43980</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418" sId="7" odxf="1" dxf="1" numFmtId="20">
    <nc r="J35">
      <v>43986</v>
    </nc>
    <odxf>
      <numFmt numFmtId="0" formatCode="General"/>
      <alignment vertical="bottom" wrapText="0" readingOrder="0"/>
      <border outline="0">
        <left/>
        <right/>
        <bottom/>
      </border>
    </odxf>
    <ndxf>
      <numFmt numFmtId="20" formatCode="d\-mmm\-yy"/>
      <alignment vertical="center" wrapText="1" readingOrder="0"/>
      <border outline="0">
        <left style="thin">
          <color indexed="64"/>
        </left>
        <right style="thin">
          <color indexed="64"/>
        </right>
        <bottom style="thin">
          <color indexed="64"/>
        </bottom>
      </border>
    </ndxf>
  </rcc>
  <rcc rId="3419" sId="7" odxf="1" dxf="1">
    <nc r="K35">
      <v>3</v>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3420" sId="7" odxf="1" dxf="1">
    <nc r="A36" t="inlineStr">
      <is>
        <t>Beer &amp; Cider</t>
      </is>
    </nc>
    <odxf>
      <fill>
        <patternFill patternType="none">
          <bgColor indexed="65"/>
        </patternFill>
      </fill>
      <alignment vertical="bottom" wrapText="0" readingOrder="0"/>
      <border outline="0">
        <left/>
        <right/>
        <bottom/>
      </border>
    </odxf>
    <ndxf>
      <fill>
        <patternFill patternType="solid">
          <bgColor theme="0"/>
        </patternFill>
      </fill>
      <alignment vertical="center" wrapText="1" readingOrder="0"/>
      <border outline="0">
        <left style="thin">
          <color indexed="64"/>
        </left>
        <right style="thin">
          <color indexed="64"/>
        </right>
        <bottom style="thin">
          <color indexed="64"/>
        </bottom>
      </border>
    </ndxf>
  </rcc>
  <rfmt sheetId="7" sqref="B36" start="0" length="0">
    <dxf>
      <alignment vertical="center" wrapText="1" readingOrder="0"/>
      <border outline="0">
        <left style="thin">
          <color indexed="64"/>
        </left>
        <right style="thin">
          <color indexed="64"/>
        </right>
        <bottom style="thin">
          <color indexed="64"/>
        </bottom>
      </border>
    </dxf>
  </rfmt>
  <rcc rId="3421" sId="7" odxf="1" dxf="1">
    <nc r="C36" t="inlineStr">
      <is>
        <t>Ontario Seasonal Craft Beer – Winter 2018</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3422" sId="7" odxf="1" dxf="1">
    <nc r="D36" t="inlineStr">
      <is>
        <t>Canada (Ontario)</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423" sId="7" odxf="1" dxf="1">
    <nc r="E36" t="inlineStr">
      <is>
        <t>Various</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424" sId="7" odxf="1" dxf="1">
    <nc r="F36" t="inlineStr">
      <is>
        <t>Ontario craft seasonal beers appropriate for winter. Imperial stouts, barley wines, old ales, spiced &amp; strong ales, oak aged, etc., will be considered. Available for a limited time only. Sales success from a brewery retail store or on-premise (if applicable) will be considered, along with sales performance of current LCBO listings.
Listing is active in retail – P10 through P12 (December 9 - March 2).
All tasting/lab and marketing samples must arrive labeled with the NISS or LCBO #. All lab samples go to the attention of Karen Carter.</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425" sId="7" odxf="1" dxf="1" numFmtId="20">
    <nc r="G36">
      <v>43987</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426" sId="7" odxf="1" dxf="1" numFmtId="20">
    <nc r="H36">
      <v>43994</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427" sId="7" odxf="1" dxf="1" numFmtId="20">
    <nc r="I36">
      <v>44015</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428" sId="7" odxf="1" dxf="1" numFmtId="20">
    <nc r="J36">
      <v>44021</v>
    </nc>
    <odxf>
      <numFmt numFmtId="0" formatCode="General"/>
      <alignment vertical="bottom" wrapText="0" readingOrder="0"/>
      <border outline="0">
        <left/>
        <right/>
        <bottom/>
      </border>
    </odxf>
    <ndxf>
      <numFmt numFmtId="20" formatCode="d\-mmm\-yy"/>
      <alignment vertical="center" wrapText="1" readingOrder="0"/>
      <border outline="0">
        <left style="thin">
          <color indexed="64"/>
        </left>
        <right style="thin">
          <color indexed="64"/>
        </right>
        <bottom style="thin">
          <color indexed="64"/>
        </bottom>
      </border>
    </ndxf>
  </rcc>
  <rcc rId="3429" sId="7" odxf="1" dxf="1">
    <nc r="K36">
      <v>3</v>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3430" sId="7" odxf="1" dxf="1">
    <nc r="A37" t="inlineStr">
      <is>
        <t>Beer &amp; Cider</t>
      </is>
    </nc>
    <odxf>
      <fill>
        <patternFill patternType="none">
          <bgColor indexed="65"/>
        </patternFill>
      </fill>
      <alignment vertical="bottom" wrapText="0" readingOrder="0"/>
      <border outline="0">
        <left/>
        <right/>
        <bottom/>
      </border>
    </odxf>
    <ndxf>
      <fill>
        <patternFill patternType="solid">
          <bgColor theme="0"/>
        </patternFill>
      </fill>
      <alignment vertical="center" wrapText="1" readingOrder="0"/>
      <border outline="0">
        <left style="thin">
          <color indexed="64"/>
        </left>
        <right style="thin">
          <color indexed="64"/>
        </right>
        <bottom style="thin">
          <color indexed="64"/>
        </bottom>
      </border>
    </ndxf>
  </rcc>
  <rfmt sheetId="7" sqref="B37" start="0" length="0">
    <dxf>
      <alignment vertical="center" wrapText="1" readingOrder="0"/>
      <border outline="0">
        <left style="thin">
          <color indexed="64"/>
        </left>
        <right style="thin">
          <color indexed="64"/>
        </right>
        <bottom style="thin">
          <color indexed="64"/>
        </bottom>
      </border>
    </dxf>
  </rfmt>
  <rcc rId="3431" sId="7" odxf="1" dxf="1">
    <nc r="C37" t="inlineStr">
      <is>
        <t>Import / Out-of-Province (not Ontario) Seasonal Craft Beer – Summer 2019</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3432" sId="7" odxf="1" dxf="1">
    <nc r="D37" t="inlineStr">
      <is>
        <t>All Countries (excluding Ontario Craft Beer)</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433" sId="7" odxf="1" dxf="1">
    <nc r="E37" t="inlineStr">
      <is>
        <t>Various</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434" sId="7" odxf="1" dxf="1">
    <nc r="F37" t="inlineStr">
      <is>
        <t>Products appropriate for the summer season that will appeal to a craft beer enthusiast, such as wheat, fruit beers, saisons, etc., will be considered. All formats will be considered; however, single servings are preferred.  
Proven track record in other markets. Renowned or award winning with 90+ RateBeer scores. One-time purchase only. Distribution is limited to approximately 100 stores that are part of this program.
Listing is active in retail – P3 through P6.
All tasting/lab and marketing samples must arrive labeled with the NISS or LCBO #. All lab samples go to the attention of Karen Carter.</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435" sId="7" odxf="1" dxf="1" numFmtId="20">
    <nc r="G37">
      <v>44022</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436" sId="7" odxf="1" dxf="1" numFmtId="20">
    <nc r="H37">
      <v>44029</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437" sId="7" odxf="1" dxf="1" numFmtId="20">
    <nc r="I37">
      <v>44050</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438" sId="7" odxf="1" dxf="1" numFmtId="20">
    <nc r="J37">
      <v>44056</v>
    </nc>
    <odxf>
      <numFmt numFmtId="0" formatCode="General"/>
      <alignment vertical="bottom" wrapText="0" readingOrder="0"/>
      <border outline="0">
        <left/>
        <right/>
        <bottom/>
      </border>
    </odxf>
    <ndxf>
      <numFmt numFmtId="20" formatCode="d\-mmm\-yy"/>
      <alignment vertical="center" wrapText="1" readingOrder="0"/>
      <border outline="0">
        <left style="thin">
          <color indexed="64"/>
        </left>
        <right style="thin">
          <color indexed="64"/>
        </right>
        <bottom style="thin">
          <color indexed="64"/>
        </bottom>
      </border>
    </ndxf>
  </rcc>
  <rcc rId="3439" sId="7" odxf="1" dxf="1">
    <nc r="K37">
      <v>3</v>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3440" sId="7" odxf="1" dxf="1">
    <nc r="A38" t="inlineStr">
      <is>
        <t>Ready-To-Drink</t>
      </is>
    </nc>
    <odxf>
      <fill>
        <patternFill patternType="none">
          <bgColor indexed="65"/>
        </patternFill>
      </fill>
      <alignment vertical="bottom" wrapText="0" readingOrder="0"/>
      <border outline="0">
        <left/>
        <right/>
        <bottom/>
      </border>
    </odxf>
    <ndxf>
      <fill>
        <patternFill patternType="solid">
          <bgColor theme="0"/>
        </patternFill>
      </fill>
      <alignment vertical="center" wrapText="1" readingOrder="0"/>
      <border outline="0">
        <left style="thin">
          <color indexed="64"/>
        </left>
        <right style="thin">
          <color indexed="64"/>
        </right>
        <bottom style="thin">
          <color indexed="64"/>
        </bottom>
      </border>
    </ndxf>
  </rcc>
  <rfmt sheetId="7" sqref="B38" start="0" length="0">
    <dxf>
      <alignment vertical="center" wrapText="1" readingOrder="0"/>
      <border outline="0">
        <left style="thin">
          <color indexed="64"/>
        </left>
        <right style="thin">
          <color indexed="64"/>
        </right>
        <bottom style="thin">
          <color indexed="64"/>
        </bottom>
      </border>
    </dxf>
  </rfmt>
  <rcc rId="3441" sId="7" odxf="1" dxf="1">
    <nc r="C38" t="inlineStr">
      <is>
        <t>Coolers</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3442" sId="7" odxf="1" dxf="1">
    <nc r="D38" t="inlineStr">
      <is>
        <t>All Countries</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443" sId="7" odxf="1" dxf="1">
    <nc r="E38" t="inlineStr">
      <is>
        <t xml:space="preserve">Value: 
&lt; $0.608 per 100mL for 6-pack, ≥1L containers, and ≥473mL single serve
&lt; $0.701 per 100mL for 4-packs
All pricing above these levels falls into Premium. Preference will be given to Premium pricing
(based on 750mL).
</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444" sId="7" odxf="1" dxf="1">
    <nc r="F38" t="inlineStr">
      <is>
        <t>Single-serve or multi-packs. Range of spirit/wine bases will be considered. Products that target a diversified customer base and appeal to consumers' changing taste profiles (i.e. less sweet, low calorie/sugar, low alc, natural ingredients) are of special interest. Brands that target current refreshment trends are preferred.
Preference will be given to products with premium and/or environmentally friendly packaging. Preference will also be given to brands that are spirit-based, exclusive to the LCBO and produced domestically. Shooter formats will be considered. All submissions must adhere to the AGCO guidelines (ie. container must stand unassisted); and all samples must be in-line with LCBO’s commitment to social responsibility.  Submissions with inappropriate imagery, naming conventions and/or sexual content will not be considered. Products with caffeine levels &gt;30mg/serve, and open-ended carriers will not be considered. 100% malt-based products will also not be considered; however, products that combine a malt + spirit base are acceptable and will be considered under the spirit-based markup structure.
Party Packs are also of interest and should be submitted under this Call for consideration.</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445" sId="7" odxf="1" dxf="1" numFmtId="20">
    <nc r="G38">
      <v>44043</v>
    </nc>
    <odxf>
      <numFmt numFmtId="0" formatCode="General"/>
      <fill>
        <patternFill patternType="none">
          <bgColor indexed="65"/>
        </patternFill>
      </fill>
      <alignment vertical="bottom" wrapText="0" readingOrder="0"/>
      <border outline="0">
        <left/>
        <right/>
        <top/>
        <bottom/>
      </border>
    </odxf>
    <ndxf>
      <numFmt numFmtId="20" formatCode="d\-mmm\-yy"/>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ndxf>
  </rcc>
  <rcc rId="3446" sId="7" odxf="1" dxf="1" numFmtId="20">
    <nc r="H38">
      <v>44050</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447" sId="7" odxf="1" dxf="1" numFmtId="20">
    <nc r="I38">
      <v>44071</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448" sId="7" odxf="1" dxf="1" numFmtId="20">
    <nc r="J38">
      <v>44077</v>
    </nc>
    <odxf>
      <numFmt numFmtId="0" formatCode="General"/>
      <alignment vertical="bottom" wrapText="0" readingOrder="0"/>
      <border outline="0">
        <left/>
        <right/>
        <bottom/>
      </border>
    </odxf>
    <ndxf>
      <numFmt numFmtId="20" formatCode="d\-mmm\-yy"/>
      <alignment vertical="center" wrapText="1" readingOrder="0"/>
      <border outline="0">
        <left style="thin">
          <color indexed="64"/>
        </left>
        <right style="thin">
          <color indexed="64"/>
        </right>
        <bottom style="thin">
          <color indexed="64"/>
        </bottom>
      </border>
    </ndxf>
  </rcc>
  <rcc rId="3449" sId="7" odxf="1" dxf="1">
    <nc r="K38">
      <v>25</v>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3450" sId="7" odxf="1" dxf="1">
    <nc r="A39" t="inlineStr">
      <is>
        <t>Ready-To-Drink</t>
      </is>
    </nc>
    <odxf>
      <fill>
        <patternFill patternType="none">
          <bgColor indexed="65"/>
        </patternFill>
      </fill>
      <alignment vertical="bottom" wrapText="0" readingOrder="0"/>
      <border outline="0">
        <left/>
        <right/>
        <bottom/>
      </border>
    </odxf>
    <ndxf>
      <fill>
        <patternFill patternType="solid">
          <bgColor theme="0"/>
        </patternFill>
      </fill>
      <alignment vertical="center" wrapText="1" readingOrder="0"/>
      <border outline="0">
        <left style="thin">
          <color indexed="64"/>
        </left>
        <right style="thin">
          <color indexed="64"/>
        </right>
        <bottom style="thin">
          <color indexed="64"/>
        </bottom>
      </border>
    </ndxf>
  </rcc>
  <rfmt sheetId="7" sqref="B39" start="0" length="0">
    <dxf>
      <alignment vertical="center" wrapText="1" readingOrder="0"/>
      <border outline="0">
        <left style="thin">
          <color indexed="64"/>
        </left>
        <right style="thin">
          <color indexed="64"/>
        </right>
        <bottom style="thin">
          <color indexed="64"/>
        </bottom>
      </border>
    </dxf>
  </rfmt>
  <rcc rId="3451" sId="7" odxf="1" dxf="1">
    <nc r="C39" t="inlineStr">
      <is>
        <t>Premixed</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3452" sId="7" odxf="1" dxf="1">
    <nc r="D39" t="inlineStr">
      <is>
        <t>All Countries</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453" sId="7" odxf="1" dxf="1">
    <nc r="E39" t="inlineStr">
      <is>
        <t>Value: ≤$13.90,
Mainstream: $13.95-$15.90, Premium: ≥$15.95
(based on 750mL)</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454" sId="7" odxf="1" dxf="1">
    <nc r="F39" t="inlineStr">
      <is>
        <t>Easy solutions for both new and traditional cocktails in ready-to-serve, entertaining-sized formats (specifically, 750mL or larger). Range of spirit bases will be considered. Leading brand name spirits / mixes are requested. Large format offerings are of interest. Liquids should deliver the appropriate alc/vol for the cocktail. An evolution of the current assortment is essential. Preference will be given to products with premium and/or environmentally friendly packaging, and those with year-round appeal. Preference will also be given to brands that are spirit-based. And preference will be given to brands that are exclusive to the LCBO and are produced domestically.</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455" sId="7" odxf="1" dxf="1" numFmtId="20">
    <nc r="G39">
      <v>44043</v>
    </nc>
    <odxf>
      <numFmt numFmtId="0" formatCode="General"/>
      <fill>
        <patternFill patternType="none">
          <bgColor indexed="65"/>
        </patternFill>
      </fill>
      <alignment vertical="bottom" wrapText="0" readingOrder="0"/>
      <border outline="0">
        <left/>
        <right/>
        <top/>
        <bottom/>
      </border>
    </odxf>
    <ndxf>
      <numFmt numFmtId="20" formatCode="d\-mmm\-yy"/>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ndxf>
  </rcc>
  <rcc rId="3456" sId="7" odxf="1" dxf="1" numFmtId="20">
    <nc r="H39">
      <v>44050</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457" sId="7" odxf="1" dxf="1" numFmtId="20">
    <nc r="I39">
      <v>44071</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458" sId="7" odxf="1" dxf="1" numFmtId="20">
    <nc r="J39">
      <v>44077</v>
    </nc>
    <odxf>
      <numFmt numFmtId="0" formatCode="General"/>
      <alignment vertical="bottom" wrapText="0" readingOrder="0"/>
      <border outline="0">
        <left/>
        <right/>
        <bottom/>
      </border>
    </odxf>
    <ndxf>
      <numFmt numFmtId="20" formatCode="d\-mmm\-yy"/>
      <alignment vertical="center" wrapText="1" readingOrder="0"/>
      <border outline="0">
        <left style="thin">
          <color indexed="64"/>
        </left>
        <right style="thin">
          <color indexed="64"/>
        </right>
        <bottom style="thin">
          <color indexed="64"/>
        </bottom>
      </border>
    </ndxf>
  </rcc>
  <rcc rId="3459" sId="7" odxf="1" dxf="1">
    <nc r="K39">
      <v>25</v>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3460" sId="7" odxf="1" dxf="1">
    <nc r="A40" t="inlineStr">
      <is>
        <t>Beer &amp; Cider</t>
      </is>
    </nc>
    <odxf>
      <fill>
        <patternFill patternType="none">
          <bgColor indexed="65"/>
        </patternFill>
      </fill>
      <alignment vertical="bottom" wrapText="0" readingOrder="0"/>
      <border outline="0">
        <left/>
        <right/>
        <bottom/>
      </border>
    </odxf>
    <ndxf>
      <fill>
        <patternFill patternType="solid">
          <bgColor theme="0"/>
        </patternFill>
      </fill>
      <alignment vertical="center" wrapText="1" readingOrder="0"/>
      <border outline="0">
        <left style="thin">
          <color indexed="64"/>
        </left>
        <right style="thin">
          <color indexed="64"/>
        </right>
        <bottom style="thin">
          <color indexed="64"/>
        </bottom>
      </border>
    </ndxf>
  </rcc>
  <rfmt sheetId="7" sqref="B40" start="0" length="0">
    <dxf>
      <alignment vertical="center" wrapText="1" readingOrder="0"/>
      <border outline="0">
        <left style="thin">
          <color indexed="64"/>
        </left>
        <right style="thin">
          <color indexed="64"/>
        </right>
        <bottom style="thin">
          <color indexed="64"/>
        </bottom>
      </border>
    </dxf>
  </rfmt>
  <rcc rId="3461" sId="7" odxf="1" dxf="1">
    <nc r="C40" t="inlineStr">
      <is>
        <t>Ontario Seasonal Craft Beer – Spring 2019</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3462" sId="7" odxf="1" dxf="1">
    <nc r="D40" t="inlineStr">
      <is>
        <t>Canada (Ontario)</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463" sId="7" odxf="1" dxf="1">
    <nc r="E40" t="inlineStr">
      <is>
        <t>Various</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464" sId="7" odxf="1" dxf="1">
    <nc r="F40" t="inlineStr">
      <is>
        <t>Ontario craft seasonal beers appropriate for spring. Imperial IPAs, Bock beers, sour beers, etc., will be considered. Available for a limited time only. Sales success from a brewery retail store or on-premise (if applicable) will be considered, along with sales performance of current LCBO listings.
Listing is active in retail – P13 through P2.
All tasting/lab and marketing samples must arrive labeled with the NISS or LCBO #. All lab samples go to the attention of Karen Carter.</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465" sId="7" odxf="1" dxf="1" numFmtId="20">
    <nc r="G40">
      <v>44050</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466" sId="7" odxf="1" dxf="1" numFmtId="20">
    <nc r="H40">
      <v>44057</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467" sId="7" odxf="1" dxf="1" numFmtId="20">
    <nc r="I40">
      <v>44078</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468" sId="7" odxf="1" dxf="1" numFmtId="20">
    <nc r="J40">
      <v>44084</v>
    </nc>
    <odxf>
      <numFmt numFmtId="0" formatCode="General"/>
      <alignment vertical="bottom" wrapText="0" readingOrder="0"/>
      <border outline="0">
        <left/>
        <right/>
        <bottom/>
      </border>
    </odxf>
    <ndxf>
      <numFmt numFmtId="20" formatCode="d\-mmm\-yy"/>
      <alignment vertical="center" wrapText="1" readingOrder="0"/>
      <border outline="0">
        <left style="thin">
          <color indexed="64"/>
        </left>
        <right style="thin">
          <color indexed="64"/>
        </right>
        <bottom style="thin">
          <color indexed="64"/>
        </bottom>
      </border>
    </ndxf>
  </rcc>
  <rcc rId="3469" sId="7" odxf="1" dxf="1">
    <nc r="K40">
      <v>3</v>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3470" sId="7" odxf="1" dxf="1">
    <nc r="A41" t="inlineStr">
      <is>
        <t>Beer &amp; Cider</t>
      </is>
    </nc>
    <odxf>
      <fill>
        <patternFill patternType="none">
          <bgColor indexed="65"/>
        </patternFill>
      </fill>
      <alignment vertical="bottom" wrapText="0" readingOrder="0"/>
      <border outline="0">
        <left/>
        <right/>
        <bottom/>
      </border>
    </odxf>
    <ndxf>
      <fill>
        <patternFill patternType="solid">
          <bgColor theme="0"/>
        </patternFill>
      </fill>
      <alignment vertical="center" wrapText="1" readingOrder="0"/>
      <border outline="0">
        <left style="thin">
          <color indexed="64"/>
        </left>
        <right style="thin">
          <color indexed="64"/>
        </right>
        <bottom style="thin">
          <color indexed="64"/>
        </bottom>
      </border>
    </ndxf>
  </rcc>
  <rfmt sheetId="7" sqref="B41" start="0" length="0">
    <dxf>
      <alignment vertical="center" wrapText="1" readingOrder="0"/>
      <border outline="0">
        <left style="thin">
          <color indexed="64"/>
        </left>
        <right style="thin">
          <color indexed="64"/>
        </right>
        <bottom style="thin">
          <color indexed="64"/>
        </bottom>
      </border>
    </dxf>
  </rfmt>
  <rcc rId="3471" sId="7" odxf="1" dxf="1">
    <nc r="C41" t="inlineStr">
      <is>
        <t>Cider</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3472" sId="7" odxf="1" dxf="1">
    <nc r="D41" t="inlineStr">
      <is>
        <t>All Countries</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473" sId="7" odxf="1" dxf="1">
    <nc r="E41" t="inlineStr">
      <is>
        <t>Competitive With Current Assortment</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474" sId="7" odxf="1" dxf="1">
    <nc r="F41" t="inlineStr">
      <is>
        <t>Domestic, imported and craft cider and perry will be considered in both traditional and flavoured styles.  Single-serve tall cans are preferred by our cider customers. However, other formats will be considered. Value offered should be competitive with the current assortment.</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475" sId="7" odxf="1" dxf="1" numFmtId="20">
    <nc r="G41">
      <v>44092</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476" sId="7" odxf="1" dxf="1" numFmtId="20">
    <nc r="H41">
      <v>44099</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477" sId="7" odxf="1" dxf="1" numFmtId="20">
    <nc r="I41">
      <v>44120</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478" sId="7" odxf="1" dxf="1" numFmtId="20">
    <nc r="J41">
      <v>44126</v>
    </nc>
    <odxf>
      <numFmt numFmtId="0" formatCode="General"/>
      <alignment vertical="bottom" wrapText="0" readingOrder="0"/>
      <border outline="0">
        <left/>
        <right/>
        <bottom/>
      </border>
    </odxf>
    <ndxf>
      <numFmt numFmtId="20" formatCode="d\-mmm\-yy"/>
      <alignment vertical="center" wrapText="1" readingOrder="0"/>
      <border outline="0">
        <left style="thin">
          <color indexed="64"/>
        </left>
        <right style="thin">
          <color indexed="64"/>
        </right>
        <bottom style="thin">
          <color indexed="64"/>
        </bottom>
      </border>
    </ndxf>
  </rcc>
  <rcc rId="3479" sId="7" odxf="1" dxf="1">
    <nc r="K41">
      <v>3</v>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3480" sId="7" odxf="1" dxf="1">
    <nc r="A42" t="inlineStr">
      <is>
        <t>Beer &amp; Cider</t>
      </is>
    </nc>
    <odxf>
      <fill>
        <patternFill patternType="none">
          <bgColor indexed="65"/>
        </patternFill>
      </fill>
      <alignment vertical="bottom" wrapText="0" readingOrder="0"/>
      <border outline="0">
        <left/>
        <right/>
        <bottom/>
      </border>
    </odxf>
    <ndxf>
      <fill>
        <patternFill patternType="solid">
          <bgColor theme="0"/>
        </patternFill>
      </fill>
      <alignment vertical="center" wrapText="1" readingOrder="0"/>
      <border outline="0">
        <left style="thin">
          <color indexed="64"/>
        </left>
        <right style="thin">
          <color indexed="64"/>
        </right>
        <bottom style="thin">
          <color indexed="64"/>
        </bottom>
      </border>
    </ndxf>
  </rcc>
  <rfmt sheetId="7" sqref="B42" start="0" length="0">
    <dxf>
      <alignment vertical="center" wrapText="1" readingOrder="0"/>
      <border outline="0">
        <left style="thin">
          <color indexed="64"/>
        </left>
        <right style="thin">
          <color indexed="64"/>
        </right>
        <bottom style="thin">
          <color indexed="64"/>
        </bottom>
      </border>
    </dxf>
  </rfmt>
  <rcc rId="3481" sId="7" odxf="1" dxf="1">
    <nc r="C42" t="inlineStr">
      <is>
        <t>Import/Out-of-Province (not Ontario) Seasonal Craft Beer – Autumn 2019</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3482" sId="7" odxf="1" dxf="1">
    <nc r="D42" t="inlineStr">
      <is>
        <t>All Countries (excluding Ontario Craft Beer)</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483" sId="7" odxf="1" dxf="1">
    <nc r="E42" t="inlineStr">
      <is>
        <t>Various</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484" sId="7" odxf="1" dxf="1">
    <nc r="F42" t="inlineStr">
      <is>
        <t>Products appropriate for the autumn season that will appeal to a craft beer enthusiast (pumpkin, Oktoberfest, Belgian- &amp; English-Style pale ales, stouts, porters, oak aged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P7 through P9.
All tasting/lab and marketing samples must arrive labeled with the NISS or LCBO #. All lab samples go to the attention of Karen Carter.</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485" sId="7" odxf="1" dxf="1" numFmtId="20">
    <nc r="G42">
      <v>44113</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486" sId="7" odxf="1" dxf="1" numFmtId="20">
    <nc r="H42">
      <v>44120</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487" sId="7" odxf="1" dxf="1" numFmtId="20">
    <nc r="I42">
      <v>44141</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488" sId="7" odxf="1" dxf="1" numFmtId="20">
    <nc r="J42">
      <v>44147</v>
    </nc>
    <odxf>
      <numFmt numFmtId="0" formatCode="General"/>
      <alignment vertical="bottom" wrapText="0" readingOrder="0"/>
      <border outline="0">
        <left/>
        <right/>
        <bottom/>
      </border>
    </odxf>
    <ndxf>
      <numFmt numFmtId="20" formatCode="d\-mmm\-yy"/>
      <alignment vertical="center" wrapText="1" readingOrder="0"/>
      <border outline="0">
        <left style="thin">
          <color indexed="64"/>
        </left>
        <right style="thin">
          <color indexed="64"/>
        </right>
        <bottom style="thin">
          <color indexed="64"/>
        </bottom>
      </border>
    </ndxf>
  </rcc>
  <rcc rId="3489" sId="7" odxf="1" dxf="1">
    <nc r="K42">
      <v>3</v>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3490" sId="7" odxf="1" dxf="1">
    <nc r="A43" t="inlineStr">
      <is>
        <t>Beer &amp; Cider</t>
      </is>
    </nc>
    <odxf>
      <fill>
        <patternFill patternType="none">
          <bgColor indexed="65"/>
        </patternFill>
      </fill>
      <alignment vertical="bottom" wrapText="0" readingOrder="0"/>
      <border outline="0">
        <left/>
        <right/>
        <bottom/>
      </border>
    </odxf>
    <ndxf>
      <fill>
        <patternFill patternType="solid">
          <bgColor theme="0"/>
        </patternFill>
      </fill>
      <alignment vertical="center" wrapText="1" readingOrder="0"/>
      <border outline="0">
        <left style="thin">
          <color indexed="64"/>
        </left>
        <right style="thin">
          <color indexed="64"/>
        </right>
        <bottom style="thin">
          <color indexed="64"/>
        </bottom>
      </border>
    </ndxf>
  </rcc>
  <rfmt sheetId="7" sqref="B43" start="0" length="0">
    <dxf>
      <alignment vertical="center" wrapText="1" readingOrder="0"/>
      <border outline="0">
        <left style="thin">
          <color indexed="64"/>
        </left>
        <right style="thin">
          <color indexed="64"/>
        </right>
        <bottom style="thin">
          <color indexed="64"/>
        </bottom>
      </border>
    </dxf>
  </rfmt>
  <rcc rId="3491" sId="7" odxf="1" dxf="1">
    <nc r="C43" t="inlineStr">
      <is>
        <t>Ontario Craft Beer – Existing Suppliers</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3492" sId="7" odxf="1" dxf="1">
    <nc r="D43" t="inlineStr">
      <is>
        <t>Canada (Ontario)</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493" sId="7" odxf="1" dxf="1">
    <nc r="E43" t="inlineStr">
      <is>
        <t>Competitive With Current Assortment</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494" sId="7" odxf="1" dxf="1">
    <nc r="F43" t="inlineStr">
      <is>
        <t>Submissions from existing suppliers to the LCBO of Ontario craft beer for new year-round listings.
Sales success from a brewery retail store or on-premise (if applicable) will be considered, along with sales performance of current LCBO listings.
All tasting/ LAB, Marketing samples must arrive labeled with the NISS or LCBO #.  All lab samples go to the attention of Karen Carter.</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495" sId="7" odxf="1" dxf="1" numFmtId="20">
    <nc r="G43">
      <v>44120</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496" sId="7" odxf="1" dxf="1" numFmtId="20">
    <nc r="H43">
      <v>44127</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497" sId="7" odxf="1" dxf="1" numFmtId="20">
    <nc r="I43">
      <v>44148</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498" sId="7" odxf="1" dxf="1" numFmtId="20">
    <nc r="J43">
      <v>44154</v>
    </nc>
    <odxf>
      <numFmt numFmtId="0" formatCode="General"/>
      <alignment vertical="bottom" wrapText="0" readingOrder="0"/>
      <border outline="0">
        <left/>
        <right/>
        <bottom/>
      </border>
    </odxf>
    <ndxf>
      <numFmt numFmtId="20" formatCode="d\-mmm\-yy"/>
      <alignment vertical="center" wrapText="1" readingOrder="0"/>
      <border outline="0">
        <left style="thin">
          <color indexed="64"/>
        </left>
        <right style="thin">
          <color indexed="64"/>
        </right>
        <bottom style="thin">
          <color indexed="64"/>
        </bottom>
      </border>
    </ndxf>
  </rcc>
  <rcc rId="3499" sId="7" odxf="1" dxf="1">
    <nc r="K43">
      <v>3</v>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3500" sId="7" odxf="1" dxf="1">
    <nc r="A44" t="inlineStr">
      <is>
        <t>Beer &amp; Cider</t>
      </is>
    </nc>
    <odxf>
      <fill>
        <patternFill patternType="none">
          <bgColor indexed="65"/>
        </patternFill>
      </fill>
      <alignment vertical="bottom" wrapText="0" readingOrder="0"/>
      <border outline="0">
        <left/>
        <right/>
        <bottom/>
      </border>
    </odxf>
    <ndxf>
      <fill>
        <patternFill patternType="solid">
          <bgColor theme="0"/>
        </patternFill>
      </fill>
      <alignment vertical="center" wrapText="1" readingOrder="0"/>
      <border outline="0">
        <left style="thin">
          <color indexed="64"/>
        </left>
        <right style="thin">
          <color indexed="64"/>
        </right>
        <bottom style="thin">
          <color indexed="64"/>
        </bottom>
      </border>
    </ndxf>
  </rcc>
  <rfmt sheetId="7" sqref="B44" start="0" length="0">
    <dxf>
      <alignment vertical="center" wrapText="1" readingOrder="0"/>
      <border outline="0">
        <left style="thin">
          <color indexed="64"/>
        </left>
        <right style="thin">
          <color indexed="64"/>
        </right>
        <bottom style="thin">
          <color indexed="64"/>
        </bottom>
      </border>
    </dxf>
  </rfmt>
  <rcc rId="3501" sId="7" odxf="1" dxf="1">
    <nc r="C44" t="inlineStr">
      <is>
        <t>Ontario Seasonal Craft Beer – Summer 2019</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3502" sId="7" odxf="1" dxf="1">
    <nc r="D44" t="inlineStr">
      <is>
        <t>Canada (Ontario)</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503" sId="7" odxf="1" dxf="1">
    <nc r="E44" t="inlineStr">
      <is>
        <t>Various</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504" sId="7" odxf="1" dxf="1">
    <nc r="F44" t="inlineStr">
      <is>
        <t>Ontario craft seasonal beers appropriate for summer (wheat, fruit beers, saisons, etc.) will be considered. Available for a limited time only.
Sales success from a brewery retail store or on-premise (if applicable) will be considered, along with sales performance of current LCBO listings.
Listing is active in retail – P3 through P6.
All tasting/lab and marketing samples must arrive labeled with the NISS or LCBO #. All lab samples go to the attention of Karen Carter.</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505" sId="7" odxf="1" dxf="1" numFmtId="20">
    <nc r="G44">
      <v>44169</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506" sId="7" odxf="1" dxf="1" numFmtId="20">
    <nc r="H44">
      <v>44176</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507" sId="7" odxf="1" dxf="1" numFmtId="20">
    <nc r="I44">
      <v>44197</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508" sId="7" odxf="1" dxf="1" numFmtId="20">
    <nc r="J44">
      <v>44203</v>
    </nc>
    <odxf>
      <numFmt numFmtId="0" formatCode="General"/>
      <alignment vertical="bottom" wrapText="0" readingOrder="0"/>
      <border outline="0">
        <left/>
        <right/>
        <bottom/>
      </border>
    </odxf>
    <ndxf>
      <numFmt numFmtId="20" formatCode="d\-mmm\-yy"/>
      <alignment vertical="center" wrapText="1" readingOrder="0"/>
      <border outline="0">
        <left style="thin">
          <color indexed="64"/>
        </left>
        <right style="thin">
          <color indexed="64"/>
        </right>
        <bottom style="thin">
          <color indexed="64"/>
        </bottom>
      </border>
    </ndxf>
  </rcc>
  <rcc rId="3509" sId="7" odxf="1" dxf="1">
    <nc r="K44">
      <v>3</v>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3510" sId="7" odxf="1" dxf="1">
    <nc r="A45" t="inlineStr">
      <is>
        <t>Beer &amp; Cider</t>
      </is>
    </nc>
    <odxf>
      <fill>
        <patternFill patternType="none">
          <bgColor indexed="65"/>
        </patternFill>
      </fill>
      <alignment vertical="bottom" wrapText="0" readingOrder="0"/>
      <border outline="0">
        <left/>
        <right/>
        <bottom/>
      </border>
    </odxf>
    <ndxf>
      <fill>
        <patternFill patternType="solid">
          <bgColor theme="0"/>
        </patternFill>
      </fill>
      <alignment vertical="center" wrapText="1" readingOrder="0"/>
      <border outline="0">
        <left style="thin">
          <color indexed="64"/>
        </left>
        <right style="thin">
          <color indexed="64"/>
        </right>
        <bottom style="thin">
          <color indexed="64"/>
        </bottom>
      </border>
    </ndxf>
  </rcc>
  <rfmt sheetId="7" sqref="B45" start="0" length="0">
    <dxf>
      <alignment vertical="center" wrapText="1" readingOrder="0"/>
      <border outline="0">
        <left style="thin">
          <color indexed="64"/>
        </left>
        <right style="thin">
          <color indexed="64"/>
        </right>
        <bottom style="thin">
          <color indexed="64"/>
        </bottom>
      </border>
    </dxf>
  </rfmt>
  <rcc rId="3511" sId="7" odxf="1" dxf="1">
    <nc r="C45" t="inlineStr">
      <is>
        <t>Ontario Craft Beer – New Suppliers</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3512" sId="7" odxf="1" dxf="1">
    <nc r="D45" t="inlineStr">
      <is>
        <t>Canada (Ontario)</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513" sId="7" odxf="1" dxf="1">
    <nc r="E45" t="inlineStr">
      <is>
        <t>Competitive With Current Assortment</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514" sId="7" odxf="1" dxf="1">
    <nc r="F45" t="inlineStr">
      <is>
        <t>Submissions for year-round listings from Ontario craft breweries new to the LCBO will be considered. Should have year-round appeal and be positioned as the flagship brand.
Pricing worksheets are available on the Doing Business With LCBO website. The minimum sales target for this product is an average of 20 litres per store per four-week period.
All tasting/lab and marketing samples must arrive labeled with the NISS or LCBO #. All lab samples go to the attention of Karen Carter.</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515" sId="7" odxf="1" dxf="1" numFmtId="20">
    <nc r="G45">
      <v>44176</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516" sId="7" odxf="1" dxf="1" numFmtId="20">
    <nc r="H45">
      <v>44183</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517" sId="7" odxf="1" dxf="1" numFmtId="20">
    <nc r="I45">
      <v>44204</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518" sId="7" odxf="1" dxf="1" numFmtId="20">
    <nc r="J45">
      <v>44210</v>
    </nc>
    <odxf>
      <numFmt numFmtId="0" formatCode="General"/>
      <alignment vertical="bottom" wrapText="0" readingOrder="0"/>
      <border outline="0">
        <left/>
        <right/>
        <bottom/>
      </border>
    </odxf>
    <ndxf>
      <numFmt numFmtId="20" formatCode="d\-mmm\-yy"/>
      <alignment vertical="center" wrapText="1" readingOrder="0"/>
      <border outline="0">
        <left style="thin">
          <color indexed="64"/>
        </left>
        <right style="thin">
          <color indexed="64"/>
        </right>
        <bottom style="thin">
          <color indexed="64"/>
        </bottom>
      </border>
    </ndxf>
  </rcc>
  <rcc rId="3519" sId="7" odxf="1" dxf="1">
    <nc r="K45">
      <v>3</v>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3520" sId="7" odxf="1" dxf="1">
    <nc r="A46" t="inlineStr">
      <is>
        <t>Beer &amp; Cider</t>
      </is>
    </nc>
    <odxf>
      <fill>
        <patternFill patternType="none">
          <bgColor indexed="65"/>
        </patternFill>
      </fill>
      <alignment vertical="bottom" wrapText="0" readingOrder="0"/>
      <border outline="0">
        <left/>
        <right/>
        <bottom/>
      </border>
    </odxf>
    <ndxf>
      <fill>
        <patternFill patternType="solid">
          <bgColor theme="0"/>
        </patternFill>
      </fill>
      <alignment vertical="center" wrapText="1" readingOrder="0"/>
      <border outline="0">
        <left style="thin">
          <color indexed="64"/>
        </left>
        <right style="thin">
          <color indexed="64"/>
        </right>
        <bottom style="thin">
          <color indexed="64"/>
        </bottom>
      </border>
    </ndxf>
  </rcc>
  <rfmt sheetId="7" sqref="B46" start="0" length="0">
    <dxf>
      <alignment vertical="center" wrapText="1" readingOrder="0"/>
      <border outline="0">
        <left style="thin">
          <color indexed="64"/>
        </left>
        <right style="thin">
          <color indexed="64"/>
        </right>
        <bottom style="thin">
          <color indexed="64"/>
        </bottom>
      </border>
    </dxf>
  </rfmt>
  <rcc rId="3521" sId="7" odxf="1" dxf="1">
    <nc r="C46" t="inlineStr">
      <is>
        <t>Import/Out-of-Province (not Ontario) Seasonal Craft Beer – Winter2019</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3522" sId="7" odxf="1" dxf="1">
    <nc r="D46" t="inlineStr">
      <is>
        <t>All Countries (excluding Ontario Craft Beer)</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523" sId="7" odxf="1" dxf="1">
    <nc r="E46" t="inlineStr">
      <is>
        <t>Various</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524" sId="7" odxf="1" dxf="1">
    <nc r="F46" t="inlineStr">
      <is>
        <t>Products appropriate for the winter season that will appeal to a craft beer enthusiast (wheat, fruit beers, saisons,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P10 through P12.
All tasting/lab and marketing samples must arrive labeled with the NISS or LCBO #. All lab samples go to the attention of Karen Carter.</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525" sId="7" odxf="1" dxf="1" numFmtId="20">
    <nc r="G46">
      <v>44211</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526" sId="7" odxf="1" dxf="1" numFmtId="20">
    <nc r="H46">
      <v>44218</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527" sId="7" odxf="1" dxf="1" numFmtId="20">
    <nc r="I46">
      <v>44239</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528" sId="7" odxf="1" dxf="1" numFmtId="20">
    <nc r="J46">
      <v>44245</v>
    </nc>
    <odxf>
      <numFmt numFmtId="0" formatCode="General"/>
      <alignment vertical="bottom" wrapText="0" readingOrder="0"/>
      <border outline="0">
        <left/>
        <right/>
        <bottom/>
      </border>
    </odxf>
    <ndxf>
      <numFmt numFmtId="20" formatCode="d\-mmm\-yy"/>
      <alignment vertical="center" wrapText="1" readingOrder="0"/>
      <border outline="0">
        <left style="thin">
          <color indexed="64"/>
        </left>
        <right style="thin">
          <color indexed="64"/>
        </right>
        <bottom style="thin">
          <color indexed="64"/>
        </bottom>
      </border>
    </ndxf>
  </rcc>
  <rcc rId="3529" sId="7" odxf="1" dxf="1">
    <nc r="K46">
      <v>3</v>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3530" sId="7" odxf="1" dxf="1">
    <nc r="A47" t="inlineStr">
      <is>
        <t>Beer &amp; Cider</t>
      </is>
    </nc>
    <odxf>
      <fill>
        <patternFill patternType="none">
          <bgColor indexed="65"/>
        </patternFill>
      </fill>
      <alignment vertical="bottom" wrapText="0" readingOrder="0"/>
      <border outline="0">
        <left/>
        <right/>
        <bottom/>
      </border>
    </odxf>
    <ndxf>
      <fill>
        <patternFill patternType="solid">
          <bgColor theme="0"/>
        </patternFill>
      </fill>
      <alignment vertical="center" wrapText="1" readingOrder="0"/>
      <border outline="0">
        <left style="thin">
          <color indexed="64"/>
        </left>
        <right style="thin">
          <color indexed="64"/>
        </right>
        <bottom style="thin">
          <color indexed="64"/>
        </bottom>
      </border>
    </ndxf>
  </rcc>
  <rfmt sheetId="7" sqref="B47" start="0" length="0">
    <dxf>
      <alignment vertical="center" wrapText="1" readingOrder="0"/>
      <border outline="0">
        <left style="thin">
          <color indexed="64"/>
        </left>
        <right style="thin">
          <color indexed="64"/>
        </right>
        <bottom style="thin">
          <color indexed="64"/>
        </bottom>
      </border>
    </dxf>
  </rfmt>
  <rcc rId="3531" sId="7" odxf="1" dxf="1">
    <nc r="C47" t="inlineStr">
      <is>
        <t>International &amp; Out-of-Province Beer</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3532" sId="7" odxf="1" dxf="1">
    <nc r="D47" t="inlineStr">
      <is>
        <t>All Countries (excluding Ontario Craft Beer)</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533" sId="7" odxf="1" dxf="1">
    <nc r="E47" t="inlineStr">
      <is>
        <t>Competitive With Current Assortment</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534" sId="7" odxf="1" dxf="1">
    <nc r="F47" t="inlineStr">
      <is>
        <t>Big brands: Successful brand in other local and export markets. Strong packaging and marketing support. Single-serve tall cans preferred. Competitively priced to existing assortment. Brand line extensions will be considered.  Existing brand must be a category leader at LCBO and growing. Format extensions will not be considered.
Craft brands: Successful, top-tier brand in local or other international markets or in LCBO's Seasonal Craft Beer programs. Strong agency and on-premise support. Competitively priced to existing competitive set.</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535" sId="7" odxf="1" dxf="1" numFmtId="20">
    <nc r="G47">
      <v>44225</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536" sId="7" odxf="1" dxf="1" numFmtId="20">
    <nc r="H47">
      <v>44232</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537" sId="7" odxf="1" dxf="1" numFmtId="20">
    <nc r="I47">
      <v>44253</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538" sId="7" odxf="1" dxf="1" numFmtId="20">
    <nc r="J47">
      <v>44259</v>
    </nc>
    <odxf>
      <numFmt numFmtId="0" formatCode="General"/>
      <alignment vertical="bottom" wrapText="0" readingOrder="0"/>
      <border outline="0">
        <left/>
        <right/>
        <bottom/>
      </border>
    </odxf>
    <ndxf>
      <numFmt numFmtId="20" formatCode="d\-mmm\-yy"/>
      <alignment vertical="center" wrapText="1" readingOrder="0"/>
      <border outline="0">
        <left style="thin">
          <color indexed="64"/>
        </left>
        <right style="thin">
          <color indexed="64"/>
        </right>
        <bottom style="thin">
          <color indexed="64"/>
        </bottom>
      </border>
    </ndxf>
  </rcc>
  <rcc rId="3539" sId="7" odxf="1" dxf="1">
    <nc r="K47">
      <v>3</v>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3540" sId="7" odxf="1" dxf="1">
    <nc r="A48" t="inlineStr">
      <is>
        <t>Beer &amp; Cider</t>
      </is>
    </nc>
    <odxf>
      <fill>
        <patternFill patternType="none">
          <bgColor indexed="65"/>
        </patternFill>
      </fill>
      <alignment vertical="bottom" wrapText="0" readingOrder="0"/>
      <border outline="0">
        <left/>
        <right/>
        <bottom/>
      </border>
    </odxf>
    <ndxf>
      <fill>
        <patternFill patternType="solid">
          <bgColor theme="0"/>
        </patternFill>
      </fill>
      <alignment vertical="center" wrapText="1" readingOrder="0"/>
      <border outline="0">
        <left style="thin">
          <color indexed="64"/>
        </left>
        <right style="thin">
          <color indexed="64"/>
        </right>
        <bottom style="thin">
          <color indexed="64"/>
        </bottom>
      </border>
    </ndxf>
  </rcc>
  <rfmt sheetId="7" sqref="B48" start="0" length="0">
    <dxf>
      <alignment vertical="center" wrapText="1" readingOrder="0"/>
      <border outline="0">
        <left style="thin">
          <color indexed="64"/>
        </left>
        <right style="thin">
          <color indexed="64"/>
        </right>
        <bottom style="thin">
          <color indexed="64"/>
        </bottom>
      </border>
    </dxf>
  </rfmt>
  <rcc rId="3541" sId="7" odxf="1" dxf="1">
    <nc r="C48" t="inlineStr">
      <is>
        <t>Holiday Gifting - Beer/RTD/Cider</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3542" sId="7" odxf="1" dxf="1">
    <nc r="D48" t="inlineStr">
      <is>
        <t>All countries</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543" sId="7" odxf="1" dxf="1">
    <nc r="E48" t="inlineStr">
      <is>
        <t>Various</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544" sId="7" odxf="1" dxf="1">
    <nc r="F48" t="inlineStr">
      <is>
        <t>New and unique gifts, interesting and exciting mixed packs, limited-availability/edition/prestige bottles are of interest. Please note, Ready-To-Drink gifts can now be submitted into this Call. High-resolution images must be uploaded into NISS at the pre-submission deadline. Final samples are now required only if your product is selected to proceed.  A deadline and requirements update letter will be issued toward the end of December 2019.</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545" sId="7" odxf="1" dxf="1" numFmtId="20">
    <nc r="G48">
      <v>44232</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546" sId="7" odxf="1" dxf="1" numFmtId="20">
    <nc r="H48">
      <v>44239</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547" sId="7" odxf="1" dxf="1" numFmtId="20">
    <nc r="I48">
      <v>44260</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548" sId="7" odxf="1" dxf="1" numFmtId="20">
    <nc r="J48">
      <v>44266</v>
    </nc>
    <odxf>
      <numFmt numFmtId="0" formatCode="General"/>
      <alignment vertical="bottom" wrapText="0" readingOrder="0"/>
      <border outline="0">
        <left/>
        <right/>
        <bottom/>
      </border>
    </odxf>
    <ndxf>
      <numFmt numFmtId="20" formatCode="d\-mmm\-yy"/>
      <alignment vertical="center" wrapText="1" readingOrder="0"/>
      <border outline="0">
        <left style="thin">
          <color indexed="64"/>
        </left>
        <right style="thin">
          <color indexed="64"/>
        </right>
        <bottom style="thin">
          <color indexed="64"/>
        </bottom>
      </border>
    </ndxf>
  </rcc>
  <rcc rId="3549" sId="7" odxf="1" dxf="1">
    <nc r="K48">
      <v>25</v>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fmt sheetId="7" sqref="A38:XFD38">
    <dxf>
      <alignment wrapText="0" readingOrder="0"/>
    </dxf>
  </rfmt>
  <rfmt sheetId="7" sqref="A38:XFD38">
    <dxf>
      <alignment wrapText="1" readingOrder="0"/>
    </dxf>
  </rfmt>
  <rfmt sheetId="7" sqref="A51" start="0" length="0">
    <dxf>
      <font>
        <b/>
        <i/>
        <sz val="11"/>
        <color theme="1"/>
        <name val="Calibri"/>
        <scheme val="minor"/>
      </font>
    </dxf>
  </rfmt>
  <rfmt sheetId="7" sqref="K51" start="0" length="0">
    <dxf>
      <alignment horizontal="center" vertical="center" readingOrder="0"/>
    </dxf>
  </rfmt>
  <rcc rId="3550" sId="7" odxf="1" dxf="1">
    <nc r="A52" t="inlineStr">
      <is>
        <t>Buyer</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0"/>
        <color theme="1"/>
        <name val="Calibri"/>
        <scheme val="minor"/>
      </font>
      <fill>
        <patternFill patternType="solid">
          <bgColor rgb="FFFFFF00"/>
        </patternFill>
      </fill>
      <alignment horizontal="center" vertical="center" wrapText="1" readingOrder="0"/>
      <border outline="0">
        <left style="medium">
          <color indexed="64"/>
        </left>
        <right style="thin">
          <color indexed="64"/>
        </right>
        <top style="medium">
          <color indexed="64"/>
        </top>
        <bottom style="medium">
          <color indexed="64"/>
        </bottom>
      </border>
    </ndxf>
  </rcc>
  <rcc rId="3551" sId="7" odxf="1" dxf="1">
    <nc r="B52" t="inlineStr">
      <is>
        <t>NISS CALL ID</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0"/>
        <color theme="1"/>
        <name val="Calibri"/>
        <scheme val="minor"/>
      </font>
      <fill>
        <patternFill patternType="solid">
          <bgColor rgb="FFFFFF00"/>
        </patternFill>
      </fill>
      <alignment horizontal="center" vertical="center" wrapText="1" readingOrder="0"/>
      <border outline="0">
        <left style="thin">
          <color indexed="64"/>
        </left>
        <right style="thin">
          <color indexed="64"/>
        </right>
        <top style="medium">
          <color indexed="64"/>
        </top>
        <bottom style="medium">
          <color indexed="64"/>
        </bottom>
      </border>
    </ndxf>
  </rcc>
  <rcc rId="3552" sId="7" odxf="1" dxf="1">
    <nc r="C52" t="inlineStr">
      <is>
        <t>Product Category</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0"/>
        <color theme="1"/>
        <name val="Calibri"/>
        <scheme val="minor"/>
      </font>
      <fill>
        <patternFill patternType="solid">
          <bgColor rgb="FFFFFF00"/>
        </patternFill>
      </fill>
      <alignment horizontal="center" vertical="center" wrapText="1" readingOrder="0"/>
      <border outline="0">
        <left style="thin">
          <color indexed="64"/>
        </left>
        <right style="thin">
          <color indexed="64"/>
        </right>
        <top style="medium">
          <color indexed="64"/>
        </top>
        <bottom style="medium">
          <color indexed="64"/>
        </bottom>
      </border>
    </ndxf>
  </rcc>
  <rcc rId="3553" sId="7" odxf="1" dxf="1">
    <nc r="D52" t="inlineStr">
      <is>
        <t>Country</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0"/>
        <color theme="1"/>
        <name val="Calibri"/>
        <scheme val="minor"/>
      </font>
      <fill>
        <patternFill patternType="solid">
          <bgColor rgb="FFFFFF00"/>
        </patternFill>
      </fill>
      <alignment horizontal="center" vertical="center" wrapText="1" readingOrder="0"/>
      <border outline="0">
        <left style="thin">
          <color indexed="64"/>
        </left>
        <right style="thin">
          <color indexed="64"/>
        </right>
        <top style="medium">
          <color indexed="64"/>
        </top>
        <bottom style="medium">
          <color indexed="64"/>
        </bottom>
      </border>
    </ndxf>
  </rcc>
  <rcc rId="3554" sId="7" odxf="1" dxf="1">
    <nc r="E52" t="inlineStr">
      <is>
        <t>Price Range</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0"/>
        <color theme="1"/>
        <name val="Calibri"/>
        <scheme val="minor"/>
      </font>
      <fill>
        <patternFill patternType="solid">
          <bgColor rgb="FFFFFF00"/>
        </patternFill>
      </fill>
      <alignment horizontal="center" vertical="center" wrapText="1" readingOrder="0"/>
      <border outline="0">
        <left style="thin">
          <color indexed="64"/>
        </left>
        <right style="thin">
          <color indexed="64"/>
        </right>
        <top style="medium">
          <color indexed="64"/>
        </top>
        <bottom style="medium">
          <color indexed="64"/>
        </bottom>
      </border>
    </ndxf>
  </rcc>
  <rcc rId="3555" sId="7" odxf="1" dxf="1">
    <nc r="F52" t="inlineStr">
      <is>
        <t>Product specs</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0"/>
        <color theme="1"/>
        <name val="Calibri"/>
        <scheme val="minor"/>
      </font>
      <fill>
        <patternFill patternType="solid">
          <bgColor rgb="FFFFFF00"/>
        </patternFill>
      </fill>
      <alignment horizontal="center" vertical="center" wrapText="1" readingOrder="0"/>
      <border outline="0">
        <left style="thin">
          <color indexed="64"/>
        </left>
        <right style="thin">
          <color indexed="64"/>
        </right>
        <top style="medium">
          <color indexed="64"/>
        </top>
        <bottom style="medium">
          <color indexed="64"/>
        </bottom>
      </border>
    </ndxf>
  </rcc>
  <rcc rId="3556" sId="7" odxf="1" dxf="1">
    <nc r="G52" t="inlineStr">
      <is>
        <t>Pre-sub Deadline (Friday)</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0"/>
        <color theme="0"/>
        <name val="Calibri"/>
        <scheme val="minor"/>
      </font>
      <fill>
        <patternFill patternType="solid">
          <bgColor theme="9" tint="-0.499984740745262"/>
        </patternFill>
      </fill>
      <alignment horizontal="center" vertical="center" wrapText="1" readingOrder="0"/>
      <border outline="0">
        <left style="thin">
          <color indexed="64"/>
        </left>
        <right style="thin">
          <color indexed="64"/>
        </right>
        <top style="medium">
          <color indexed="64"/>
        </top>
        <bottom style="medium">
          <color indexed="64"/>
        </bottom>
      </border>
    </ndxf>
  </rcc>
  <rcc rId="3557" sId="7" odxf="1" dxf="1">
    <nc r="H52" t="inlineStr">
      <is>
        <t>Call back Deadline</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0"/>
        <color theme="0"/>
        <name val="Calibri"/>
        <scheme val="minor"/>
      </font>
      <fill>
        <patternFill patternType="solid">
          <bgColor theme="9" tint="-0.499984740745262"/>
        </patternFill>
      </fill>
      <alignment horizontal="center" vertical="center" wrapText="1" readingOrder="0"/>
      <border outline="0">
        <left style="thin">
          <color indexed="64"/>
        </left>
        <right style="thin">
          <color indexed="64"/>
        </right>
        <top style="medium">
          <color indexed="64"/>
        </top>
        <bottom style="medium">
          <color indexed="64"/>
        </bottom>
      </border>
    </ndxf>
  </rcc>
  <rcc rId="3558" sId="7" odxf="1" dxf="1">
    <nc r="I52" t="inlineStr">
      <is>
        <t>Sample Deadline</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0"/>
        <color theme="0"/>
        <name val="Calibri"/>
        <scheme val="minor"/>
      </font>
      <fill>
        <patternFill patternType="solid">
          <bgColor theme="9" tint="-0.499984740745262"/>
        </patternFill>
      </fill>
      <alignment horizontal="center" vertical="center" wrapText="1" readingOrder="0"/>
      <border outline="0">
        <left style="thin">
          <color indexed="64"/>
        </left>
        <right style="thin">
          <color indexed="64"/>
        </right>
        <top style="medium">
          <color indexed="64"/>
        </top>
        <bottom style="medium">
          <color indexed="64"/>
        </bottom>
      </border>
    </ndxf>
  </rcc>
  <rcc rId="3559" sId="7" odxf="1" dxf="1">
    <nc r="J52" t="inlineStr">
      <is>
        <t>Tasting Date</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0"/>
        <color theme="0"/>
        <name val="Calibri"/>
        <scheme val="minor"/>
      </font>
      <fill>
        <patternFill patternType="solid">
          <bgColor theme="9" tint="-0.499984740745262"/>
        </patternFill>
      </fill>
      <alignment horizontal="center" vertical="center" wrapText="1" readingOrder="0"/>
      <border outline="0">
        <left style="thin">
          <color indexed="64"/>
        </left>
        <right style="medium">
          <color indexed="64"/>
        </right>
        <top style="medium">
          <color indexed="64"/>
        </top>
        <bottom style="medium">
          <color indexed="64"/>
        </bottom>
      </border>
    </ndxf>
  </rcc>
  <rcc rId="3560" sId="7" odxf="1" dxf="1">
    <nc r="K52" t="inlineStr">
      <is>
        <t>Max # Subs. Per Agent</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0"/>
        <color theme="1"/>
        <name val="Calibri"/>
        <scheme val="minor"/>
      </font>
      <fill>
        <patternFill patternType="solid">
          <bgColor rgb="FFFFFF00"/>
        </patternFill>
      </fill>
      <alignment horizontal="center" vertical="center" wrapText="1" readingOrder="0"/>
      <border outline="0">
        <left style="thin">
          <color indexed="64"/>
        </left>
        <right style="medium">
          <color indexed="64"/>
        </right>
        <top style="medium">
          <color indexed="64"/>
        </top>
        <bottom style="medium">
          <color indexed="64"/>
        </bottom>
      </border>
    </ndxf>
  </rcc>
  <rcc rId="3561" sId="7" odxf="1" dxf="1">
    <nc r="A53" t="inlineStr">
      <is>
        <t>Spirits</t>
      </is>
    </nc>
    <odxf>
      <fill>
        <patternFill patternType="none">
          <bgColor indexed="65"/>
        </patternFill>
      </fill>
      <alignment vertical="bottom" wrapText="0" readingOrder="0"/>
      <border outline="0">
        <left/>
        <right/>
        <bottom/>
      </border>
    </odxf>
    <ndxf>
      <fill>
        <patternFill patternType="solid">
          <bgColor theme="0"/>
        </patternFill>
      </fill>
      <alignment vertical="center" wrapText="1" readingOrder="0"/>
      <border outline="0">
        <left style="thin">
          <color indexed="64"/>
        </left>
        <right style="thin">
          <color indexed="64"/>
        </right>
        <bottom style="thin">
          <color indexed="64"/>
        </bottom>
      </border>
    </ndxf>
  </rcc>
  <rfmt sheetId="7" sqref="B53" start="0" length="0">
    <dxf>
      <alignment vertical="center" wrapText="1" readingOrder="0"/>
      <border outline="0">
        <left style="thin">
          <color indexed="64"/>
        </left>
        <right style="thin">
          <color indexed="64"/>
        </right>
        <bottom style="thin">
          <color indexed="64"/>
        </bottom>
      </border>
    </dxf>
  </rfmt>
  <rcc rId="3562" sId="7" odxf="1" dxf="1">
    <nc r="C53" t="inlineStr">
      <is>
        <t>Online Exclusive Gifting Proposals – Spirits Only</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3563" sId="7" odxf="1" dxf="1">
    <nc r="D53" t="inlineStr">
      <is>
        <t>All Countries</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564" sId="7" odxf="1" dxf="1">
    <nc r="E53" t="inlineStr">
      <is>
        <t>Various</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565" sId="7" odxf="1" dxf="1">
    <nc r="F53" t="inlineStr">
      <is>
        <t>Seeking 'online only' gifting offers for key occasions (i.e., stock your bar gift pack + free cocktail accessories VA &amp; recipe booklet with purchase) or products with corporate and personal gifting potential (i.e., customizable or wrapped gifts: pick your bottle's vessel/bag/box, wrap, ribbon, personalized gift tag). Please upload a file with offer details (i.e., products or accessories included). Spirits products included in the packs must already be listed items. NO SAMPLES REQUIRED.</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566" sId="7" odxf="1" dxf="1" numFmtId="20">
    <nc r="G53">
      <v>43910</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567" sId="7" odxf="1" dxf="1" numFmtId="20">
    <nc r="H53">
      <v>43917</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568" sId="7" odxf="1" dxf="1" numFmtId="20">
    <nc r="I53">
      <v>43938</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569" sId="7" odxf="1" dxf="1" numFmtId="20">
    <nc r="J53">
      <v>43944</v>
    </nc>
    <odxf>
      <numFmt numFmtId="0" formatCode="General"/>
      <alignment vertical="bottom" wrapText="0" readingOrder="0"/>
      <border outline="0">
        <left/>
        <right/>
        <bottom/>
      </border>
    </odxf>
    <ndxf>
      <numFmt numFmtId="20" formatCode="d\-mmm\-yy"/>
      <alignment vertical="center" wrapText="1" readingOrder="0"/>
      <border outline="0">
        <left style="thin">
          <color indexed="64"/>
        </left>
        <right style="thin">
          <color indexed="64"/>
        </right>
        <bottom style="thin">
          <color indexed="64"/>
        </bottom>
      </border>
    </ndxf>
  </rcc>
  <rcc rId="3570" sId="7" odxf="1" dxf="1">
    <nc r="K53">
      <v>10</v>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3571" sId="7" odxf="1" dxf="1">
    <nc r="A54" t="inlineStr">
      <is>
        <t>Brown spirits</t>
      </is>
    </nc>
    <odxf>
      <fill>
        <patternFill patternType="none">
          <bgColor indexed="65"/>
        </patternFill>
      </fill>
      <alignment vertical="bottom" wrapText="0" readingOrder="0"/>
      <border outline="0">
        <left/>
        <right/>
        <bottom/>
      </border>
    </odxf>
    <ndxf>
      <fill>
        <patternFill patternType="solid">
          <bgColor theme="0"/>
        </patternFill>
      </fill>
      <alignment vertical="center" wrapText="1" readingOrder="0"/>
      <border outline="0">
        <left style="thin">
          <color indexed="64"/>
        </left>
        <right style="thin">
          <color indexed="64"/>
        </right>
        <bottom style="thin">
          <color indexed="64"/>
        </bottom>
      </border>
    </ndxf>
  </rcc>
  <rfmt sheetId="7" sqref="B54" start="0" length="0">
    <dxf>
      <alignment vertical="center" wrapText="1" readingOrder="0"/>
      <border outline="0">
        <left style="thin">
          <color indexed="64"/>
        </left>
        <right style="thin">
          <color indexed="64"/>
        </right>
        <bottom style="thin">
          <color indexed="64"/>
        </bottom>
      </border>
    </dxf>
  </rfmt>
  <rcc rId="3572" sId="7" odxf="1" dxf="1">
    <nc r="C54" t="inlineStr">
      <is>
        <t>Whisky Shop Turn 2 – Winter Release</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3573" sId="7" odxf="1" dxf="1">
    <nc r="D54" t="inlineStr">
      <is>
        <t>All Countries</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574" sId="7" odxf="1" dxf="1">
    <nc r="E54" t="inlineStr">
      <is>
        <t>$39.95 - $500 +</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575" sId="7" odxf="1" dxf="1">
    <nc r="F54" t="inlineStr">
      <is>
        <t>Premium whiskies from around the world. Products should be unique, award winning and highly regarded. Preference may be given to new brands or emerging regions new to the Ontario market. Submissions are considered for a quarterly release in the Whisky Shop program (135 stores), Enhanced Whisky Shop or e-commerce. Turn 2: Duration Feb. to May. 750mL or 700ml are encouraged. Distillery features may be considered, meaning 3-5 products from one distillery will be featured. To be considered for a distillery feature, a written proposal must be submitted to the Category team prior to the pre-submission deadline.</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576" sId="7" odxf="1" dxf="1" numFmtId="20">
    <nc r="G54">
      <v>43945</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577" sId="7" odxf="1" dxf="1" numFmtId="20">
    <nc r="H54">
      <v>43952</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578" sId="7" odxf="1" dxf="1" numFmtId="20">
    <nc r="I54">
      <v>43973</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579" sId="7" odxf="1" dxf="1" numFmtId="20">
    <nc r="J54">
      <v>43979</v>
    </nc>
    <odxf>
      <numFmt numFmtId="0" formatCode="General"/>
      <alignment vertical="bottom" wrapText="0" readingOrder="0"/>
      <border outline="0">
        <left/>
        <right/>
        <bottom/>
      </border>
    </odxf>
    <ndxf>
      <numFmt numFmtId="20" formatCode="d\-mmm\-yy"/>
      <alignment vertical="center" wrapText="1" readingOrder="0"/>
      <border outline="0">
        <left style="thin">
          <color indexed="64"/>
        </left>
        <right style="thin">
          <color indexed="64"/>
        </right>
        <bottom style="thin">
          <color indexed="64"/>
        </bottom>
      </border>
    </ndxf>
  </rcc>
  <rcc rId="3580" sId="7" odxf="1" dxf="1">
    <nc r="K54">
      <v>10</v>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3581" sId="7" odxf="1" dxf="1">
    <nc r="A55" t="inlineStr">
      <is>
        <t>White Spirits</t>
      </is>
    </nc>
    <odxf>
      <fill>
        <patternFill patternType="none">
          <bgColor indexed="65"/>
        </patternFill>
      </fill>
      <alignment vertical="bottom" wrapText="0" readingOrder="0"/>
      <border outline="0">
        <left/>
        <right/>
        <bottom/>
      </border>
    </odxf>
    <ndxf>
      <fill>
        <patternFill patternType="solid">
          <bgColor theme="0"/>
        </patternFill>
      </fill>
      <alignment vertical="center" wrapText="1" readingOrder="0"/>
      <border outline="0">
        <left style="thin">
          <color indexed="64"/>
        </left>
        <right style="thin">
          <color indexed="64"/>
        </right>
        <bottom style="thin">
          <color indexed="64"/>
        </bottom>
      </border>
    </ndxf>
  </rcc>
  <rfmt sheetId="7" sqref="B55" start="0" length="0">
    <dxf>
      <alignment vertical="center" wrapText="1" readingOrder="0"/>
      <border outline="0">
        <left style="thin">
          <color indexed="64"/>
        </left>
        <right style="thin">
          <color indexed="64"/>
        </right>
        <bottom style="thin">
          <color indexed="64"/>
        </bottom>
      </border>
    </dxf>
  </rfmt>
  <rcc rId="3582" sId="7" odxf="1" dxf="1">
    <nc r="C55" t="inlineStr">
      <is>
        <t>Gin</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3583" sId="7" odxf="1" dxf="1">
    <nc r="D55" t="inlineStr">
      <is>
        <t>All Countries</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584" sId="7" odxf="1" dxf="1">
    <nc r="E55" t="inlineStr">
      <is>
        <t>$28.95+</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585" sId="7" odxf="1" dxf="1">
    <nc r="F55" t="inlineStr">
      <is>
        <t>Preference will be given to unique product offerings that target new consumers and focus on quality, authenticity and craftsmanship. Package appeal and marketing strategy/support will be a key consideration. Priority will be given to products priced in the new super premium price band $28.95-$36.35.
Gin Shop: These gins will appeal to the gin connoisseur and will offer strong points of difference to the current assortment, such as niche assortment products, limited availability products or special edition bottles. These will be very small buys and may also have a limited store distribution in a designated number of stores + e-comm presence.  Success in other markets is a benefit. $40.00+.  These products will refresh 2x per year.</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586" sId="7" odxf="1" dxf="1" numFmtId="20">
    <nc r="G55">
      <v>43924</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587" sId="7" odxf="1" dxf="1" numFmtId="20">
    <nc r="H55">
      <v>43931</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588" sId="7" odxf="1" dxf="1" numFmtId="20">
    <nc r="I55">
      <v>43952</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589" sId="7" odxf="1" dxf="1" numFmtId="20">
    <nc r="J55">
      <v>43958</v>
    </nc>
    <odxf>
      <numFmt numFmtId="0" formatCode="General"/>
      <alignment vertical="bottom" wrapText="0" readingOrder="0"/>
      <border outline="0">
        <left/>
        <right/>
        <bottom/>
      </border>
    </odxf>
    <ndxf>
      <numFmt numFmtId="20" formatCode="d\-mmm\-yy"/>
      <alignment vertical="center" wrapText="1" readingOrder="0"/>
      <border outline="0">
        <left style="thin">
          <color indexed="64"/>
        </left>
        <right style="thin">
          <color indexed="64"/>
        </right>
        <bottom style="thin">
          <color indexed="64"/>
        </bottom>
      </border>
    </ndxf>
  </rcc>
  <rcc rId="3590" sId="7" odxf="1" dxf="1">
    <nc r="K55">
      <v>4</v>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3591" sId="7" odxf="1" dxf="1">
    <nc r="A56" t="inlineStr">
      <is>
        <t>Spirits</t>
      </is>
    </nc>
    <odxf>
      <fill>
        <patternFill patternType="none">
          <bgColor indexed="65"/>
        </patternFill>
      </fill>
      <alignment vertical="bottom" wrapText="0" readingOrder="0"/>
      <border outline="0">
        <left/>
        <right/>
        <bottom/>
      </border>
    </odxf>
    <ndxf>
      <fill>
        <patternFill patternType="solid">
          <bgColor theme="0"/>
        </patternFill>
      </fill>
      <alignment vertical="center" wrapText="1" readingOrder="0"/>
      <border outline="0">
        <left style="thin">
          <color indexed="64"/>
        </left>
        <right style="thin">
          <color indexed="64"/>
        </right>
        <bottom style="thin">
          <color indexed="64"/>
        </bottom>
      </border>
    </ndxf>
  </rcc>
  <rfmt sheetId="7" sqref="B56" start="0" length="0">
    <dxf>
      <alignment vertical="center" wrapText="1" readingOrder="0"/>
      <border outline="0">
        <left style="thin">
          <color indexed="64"/>
        </left>
        <right style="thin">
          <color indexed="64"/>
        </right>
        <bottom style="thin">
          <color indexed="64"/>
        </bottom>
      </border>
    </dxf>
  </rfmt>
  <rcc rId="3592" sId="7" odxf="1" dxf="1">
    <nc r="C56" t="inlineStr">
      <is>
        <t>Ontario Small Distiller Direct-to-Store Delivery Program</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3593" sId="7" odxf="1" dxf="1">
    <nc r="D56" t="inlineStr">
      <is>
        <t>Canada (Ontario)</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594" sId="7" odxf="1" dxf="1">
    <nc r="E56" t="inlineStr">
      <is>
        <t>$27.75+</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595" sId="7" odxf="1" dxf="1">
    <nc r="F56" t="inlineStr">
      <is>
        <t>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596" sId="7" odxf="1" dxf="1" numFmtId="20">
    <nc r="G56">
      <v>43966</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597" sId="7" odxf="1" dxf="1" numFmtId="20">
    <nc r="H56">
      <v>43973</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598" sId="7" odxf="1" dxf="1" numFmtId="20">
    <nc r="I56">
      <v>43994</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599" sId="7" odxf="1" dxf="1" numFmtId="20">
    <nc r="J56">
      <v>44000</v>
    </nc>
    <odxf>
      <numFmt numFmtId="0" formatCode="General"/>
      <alignment vertical="bottom" wrapText="0" readingOrder="0"/>
      <border outline="0">
        <left/>
        <right/>
        <bottom/>
      </border>
    </odxf>
    <ndxf>
      <numFmt numFmtId="20" formatCode="d\-mmm\-yy"/>
      <alignment vertical="center" wrapText="1" readingOrder="0"/>
      <border outline="0">
        <left style="thin">
          <color indexed="64"/>
        </left>
        <right style="thin">
          <color indexed="64"/>
        </right>
        <bottom style="thin">
          <color indexed="64"/>
        </bottom>
      </border>
    </ndxf>
  </rcc>
  <rcc rId="3600" sId="7" odxf="1" dxf="1">
    <nc r="K56">
      <v>4</v>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3601" sId="7" odxf="1" dxf="1">
    <nc r="A57" t="inlineStr">
      <is>
        <t>White Spirits</t>
      </is>
    </nc>
    <odxf>
      <fill>
        <patternFill patternType="none">
          <bgColor indexed="65"/>
        </patternFill>
      </fill>
      <alignment vertical="bottom" wrapText="0" readingOrder="0"/>
      <border outline="0">
        <left/>
        <right/>
        <bottom/>
      </border>
    </odxf>
    <ndxf>
      <fill>
        <patternFill patternType="solid">
          <bgColor theme="0"/>
        </patternFill>
      </fill>
      <alignment vertical="center" wrapText="1" readingOrder="0"/>
      <border outline="0">
        <left style="thin">
          <color indexed="64"/>
        </left>
        <right style="thin">
          <color indexed="64"/>
        </right>
        <bottom style="thin">
          <color indexed="64"/>
        </bottom>
      </border>
    </ndxf>
  </rcc>
  <rfmt sheetId="7" sqref="B57" start="0" length="0">
    <dxf>
      <alignment vertical="center" wrapText="1" readingOrder="0"/>
      <border outline="0">
        <left style="thin">
          <color indexed="64"/>
        </left>
        <right style="thin">
          <color indexed="64"/>
        </right>
        <bottom style="thin">
          <color indexed="64"/>
        </bottom>
      </border>
    </dxf>
  </rfmt>
  <rcc rId="3602" sId="7" odxf="1" dxf="1">
    <nc r="C57" t="inlineStr">
      <is>
        <t>Rum</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3603" sId="7" odxf="1" dxf="1">
    <nc r="D57" t="inlineStr">
      <is>
        <t>All Countries</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604" sId="7" odxf="1" dxf="1">
    <nc r="E57" t="inlineStr">
      <is>
        <t>$28.20+</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605" sId="7" odxf="1" dxf="1">
    <nc r="F57" t="inlineStr">
      <is>
        <t xml:space="preserve">
Consideration will be given for the following purchases:
Year-round Premium, Deluxe and Spiced/Flavoured rum: Unique and/or renowned rums that broaden the representation of key rum-producing countries. Spiced/flavoured rums focus on offering differentiation to the current assortment or are line extensions of current successful brands. Strong packaging and marketing support required.   Priority will be given to Rums priced in the new super premium price band $31.95-$35.00.                                                                                                         
Rum shop: Seeking gems from all rum nations that have reputable accolades. These rums will appeal to the rum enthusiast and offer strong points of difference to the current assortment, highly allocated products or special edition bottles. These will be very small buys and may also have a limited store distribution in a designated number of stores + e-comm presence.  Success in other markets is a benefit.  Ideal call to submit previous Vintages submissions.
Cachaça: Limited seasonal or one-shot opportunities may exist to test new cachaça offerings in order to feed current interest and growth. </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606" sId="7" odxf="1" dxf="1" numFmtId="20">
    <nc r="G57">
      <v>43994</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607" sId="7" odxf="1" dxf="1" numFmtId="20">
    <nc r="H57">
      <v>44001</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608" sId="7" odxf="1" dxf="1" numFmtId="20">
    <nc r="I57">
      <v>44022</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609" sId="7" odxf="1" dxf="1" numFmtId="20">
    <nc r="J57">
      <v>44028</v>
    </nc>
    <odxf>
      <numFmt numFmtId="0" formatCode="General"/>
      <alignment vertical="bottom" wrapText="0" readingOrder="0"/>
      <border outline="0">
        <left/>
        <right/>
        <bottom/>
      </border>
    </odxf>
    <ndxf>
      <numFmt numFmtId="20" formatCode="d\-mmm\-yy"/>
      <alignment vertical="center" wrapText="1" readingOrder="0"/>
      <border outline="0">
        <left style="thin">
          <color indexed="64"/>
        </left>
        <right style="thin">
          <color indexed="64"/>
        </right>
        <bottom style="thin">
          <color indexed="64"/>
        </bottom>
      </border>
    </ndxf>
  </rcc>
  <rcc rId="3610" sId="7" odxf="1" dxf="1">
    <nc r="K57">
      <v>4</v>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3611" sId="7" odxf="1" dxf="1">
    <nc r="A58" t="inlineStr">
      <is>
        <t>White Spirits</t>
      </is>
    </nc>
    <odxf>
      <fill>
        <patternFill patternType="none">
          <bgColor indexed="65"/>
        </patternFill>
      </fill>
      <alignment vertical="bottom" wrapText="0" readingOrder="0"/>
      <border outline="0">
        <left/>
        <right/>
        <bottom/>
      </border>
    </odxf>
    <ndxf>
      <fill>
        <patternFill patternType="solid">
          <bgColor theme="0"/>
        </patternFill>
      </fill>
      <alignment vertical="center" wrapText="1" readingOrder="0"/>
      <border outline="0">
        <left style="thin">
          <color indexed="64"/>
        </left>
        <right style="thin">
          <color indexed="64"/>
        </right>
        <bottom style="thin">
          <color indexed="64"/>
        </bottom>
      </border>
    </ndxf>
  </rcc>
  <rfmt sheetId="7" sqref="B58" start="0" length="0">
    <dxf>
      <alignment vertical="center" wrapText="1" readingOrder="0"/>
      <border outline="0">
        <left style="thin">
          <color indexed="64"/>
        </left>
        <right style="thin">
          <color indexed="64"/>
        </right>
        <bottom style="thin">
          <color indexed="64"/>
        </bottom>
      </border>
    </dxf>
  </rfmt>
  <rcc rId="3612" sId="7" odxf="1" dxf="1">
    <nc r="C58" t="inlineStr">
      <is>
        <t>Vodka</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3613" sId="7" odxf="1" dxf="1">
    <nc r="D58" t="inlineStr">
      <is>
        <t>All Countries</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614" sId="7" odxf="1" dxf="1">
    <nc r="E58" t="inlineStr">
      <is>
        <t>$28.20+</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615" sId="7" odxf="1" dxf="1">
    <nc r="F58" t="inlineStr">
      <is>
        <t xml:space="preserve">Consideration will be given for the following purchases: 
Year-round Premium, Super-Premium and Deluxe vodka with established, successful brands in other markets or new brands with innovative packaging and/or targeting a new customer. Authenticity at all touchpoints is key. Strong marketing support required. Preference will be given to products priced $28.20-$35.00 to support the trade-up strategy.
Seasonal/one-shot Premium, Super-Premium and Deluxe vodka products that offer strong points of difference to the current assortment (i.e., local, craft/artisanal, unique distillation methods or marketing approaches). Success in other markets is a benefit.
Vodka gifts: Seasonal/one-shot opportunities are encouraged and will be considered in this call. Launch timeframe will depend on the appropriate occasion/season (i.e., Father's Day).
E-comm: As part of the online product strategy, lcbo.com will house curate 'shops' on an on-going basis. These one-shot purchases will  appeal to the vodka connoisseur and offer strong points of difference to the current assortment, such as niche assortment products, highly allocated products or special edition bottles. These will be very small buys and may also have a limited store distribution.
</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616" sId="7" odxf="1" dxf="1" numFmtId="20">
    <nc r="G58">
      <v>44008</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617" sId="7" odxf="1" dxf="1" numFmtId="20">
    <nc r="H58">
      <v>44015</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618" sId="7" odxf="1" dxf="1" numFmtId="20">
    <nc r="I58">
      <v>44036</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619" sId="7" odxf="1" dxf="1" numFmtId="20">
    <nc r="J58">
      <v>44042</v>
    </nc>
    <odxf>
      <numFmt numFmtId="0" formatCode="General"/>
      <alignment vertical="bottom" wrapText="0" readingOrder="0"/>
      <border outline="0">
        <left/>
        <right/>
        <bottom/>
      </border>
    </odxf>
    <ndxf>
      <numFmt numFmtId="20" formatCode="d\-mmm\-yy"/>
      <alignment vertical="center" wrapText="1" readingOrder="0"/>
      <border outline="0">
        <left style="thin">
          <color indexed="64"/>
        </left>
        <right style="thin">
          <color indexed="64"/>
        </right>
        <bottom style="thin">
          <color indexed="64"/>
        </bottom>
      </border>
    </ndxf>
  </rcc>
  <rcc rId="3620" sId="7" odxf="1" dxf="1">
    <nc r="K58">
      <v>4</v>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3621" sId="7" odxf="1" dxf="1">
    <nc r="A59" t="inlineStr">
      <is>
        <t>Brown Spirits</t>
      </is>
    </nc>
    <odxf>
      <fill>
        <patternFill patternType="none">
          <bgColor indexed="65"/>
        </patternFill>
      </fill>
      <alignment vertical="bottom" wrapText="0" readingOrder="0"/>
      <border outline="0">
        <left/>
        <right/>
        <bottom/>
      </border>
    </odxf>
    <ndxf>
      <fill>
        <patternFill patternType="solid">
          <bgColor theme="0"/>
        </patternFill>
      </fill>
      <alignment vertical="center" wrapText="1" readingOrder="0"/>
      <border outline="0">
        <left style="thin">
          <color indexed="64"/>
        </left>
        <right style="thin">
          <color indexed="64"/>
        </right>
        <bottom style="thin">
          <color indexed="64"/>
        </bottom>
      </border>
    </ndxf>
  </rcc>
  <rfmt sheetId="7" sqref="B59" start="0" length="0">
    <dxf>
      <alignment vertical="center" wrapText="1" readingOrder="0"/>
      <border outline="0">
        <left style="thin">
          <color indexed="64"/>
        </left>
        <right style="thin">
          <color indexed="64"/>
        </right>
        <bottom style="thin">
          <color indexed="64"/>
        </bottom>
      </border>
    </dxf>
  </rfmt>
  <rcc rId="3622" sId="7" odxf="1" dxf="1">
    <nc r="C59" t="inlineStr">
      <is>
        <t>Whisky Shop Turn 3 &amp; 4 – Spring &amp; Summer release</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3623" sId="7" odxf="1" dxf="1">
    <nc r="D59" t="inlineStr">
      <is>
        <t>All Countries</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624" sId="7" odxf="1" dxf="1">
    <nc r="E59" t="inlineStr">
      <is>
        <t>$39.95-$500 +</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625" sId="7" odxf="1" dxf="1">
    <nc r="F59" t="inlineStr">
      <is>
        <t xml:space="preserve">Premium whiskies from around the world. Products should be unique, award winning and highly regarded. Preference may be given to new brands or emerging regions new to the Ontario market. Submissions are considered for a quarterly release in the Whisky Shop program (135 stores), Enhance Whisky Shop or e-commerce. The Spring turn duration is April to July. The summer turn duration is July to October. 750ml or 700ml equivalents are encouraged.
Distillery features may be considered, meaning 3-5 products from one distillery will be featured. To be considered for a distillery feature, a written proposal must be submitted to the category prior to the pre-submission deadline.
</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626" sId="7" odxf="1" dxf="1" numFmtId="20">
    <nc r="G59">
      <v>44036</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627" sId="7" odxf="1" dxf="1" numFmtId="20">
    <nc r="H59">
      <v>44043</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628" sId="7" odxf="1" dxf="1" numFmtId="20">
    <nc r="I59">
      <v>44064</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629" sId="7" odxf="1" dxf="1" numFmtId="20">
    <nc r="J59">
      <v>44070</v>
    </nc>
    <odxf>
      <numFmt numFmtId="0" formatCode="General"/>
      <alignment vertical="bottom" wrapText="0" readingOrder="0"/>
      <border outline="0">
        <left/>
        <right/>
        <bottom/>
      </border>
    </odxf>
    <ndxf>
      <numFmt numFmtId="20" formatCode="d\-mmm\-yy"/>
      <alignment vertical="center" wrapText="1" readingOrder="0"/>
      <border outline="0">
        <left style="thin">
          <color indexed="64"/>
        </left>
        <right style="thin">
          <color indexed="64"/>
        </right>
        <bottom style="thin">
          <color indexed="64"/>
        </bottom>
      </border>
    </ndxf>
  </rcc>
  <rcc rId="3630" sId="7" odxf="1" dxf="1">
    <nc r="K59">
      <v>10</v>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3631" sId="7" odxf="1" dxf="1">
    <nc r="A60" t="inlineStr">
      <is>
        <t>Spirits</t>
      </is>
    </nc>
    <odxf>
      <fill>
        <patternFill patternType="none">
          <bgColor indexed="65"/>
        </patternFill>
      </fill>
      <alignment vertical="bottom" wrapText="0" readingOrder="0"/>
      <border outline="0">
        <left/>
        <right/>
        <bottom/>
      </border>
    </odxf>
    <ndxf>
      <fill>
        <patternFill patternType="solid">
          <bgColor theme="0"/>
        </patternFill>
      </fill>
      <alignment vertical="center" wrapText="1" readingOrder="0"/>
      <border outline="0">
        <left style="thin">
          <color indexed="64"/>
        </left>
        <right style="thin">
          <color indexed="64"/>
        </right>
        <bottom style="thin">
          <color indexed="64"/>
        </bottom>
      </border>
    </ndxf>
  </rcc>
  <rfmt sheetId="7" sqref="B60" start="0" length="0">
    <dxf>
      <alignment vertical="center" wrapText="1" readingOrder="0"/>
      <border outline="0">
        <left style="thin">
          <color indexed="64"/>
        </left>
        <right style="thin">
          <color indexed="64"/>
        </right>
        <bottom style="thin">
          <color indexed="64"/>
        </bottom>
      </border>
    </dxf>
  </rfmt>
  <rcc rId="3632" sId="7" odxf="1" dxf="1">
    <nc r="C60" t="inlineStr">
      <is>
        <t>Ontario Small Distiller Direct-to-Store Delivery Program</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3633" sId="7" odxf="1" dxf="1">
    <nc r="D60" t="inlineStr">
      <is>
        <t>Canada (Ontario)</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634" sId="7" odxf="1" dxf="1">
    <nc r="E60" t="inlineStr">
      <is>
        <t>$27.75+</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635" sId="7" odxf="1" dxf="1">
    <nc r="F60" t="inlineStr">
      <is>
        <t>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636" sId="7" odxf="1" dxf="1" numFmtId="20">
    <nc r="G60">
      <v>44057</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637" sId="7" odxf="1" dxf="1" numFmtId="20">
    <nc r="H60">
      <v>44064</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638" sId="7" odxf="1" dxf="1" numFmtId="20">
    <nc r="I60">
      <v>44085</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639" sId="7" odxf="1" dxf="1" numFmtId="20">
    <nc r="J60">
      <v>44091</v>
    </nc>
    <odxf>
      <numFmt numFmtId="0" formatCode="General"/>
      <alignment vertical="bottom" wrapText="0" readingOrder="0"/>
      <border outline="0">
        <left/>
        <right/>
        <bottom/>
      </border>
    </odxf>
    <ndxf>
      <numFmt numFmtId="20" formatCode="d\-mmm\-yy"/>
      <alignment vertical="center" wrapText="1" readingOrder="0"/>
      <border outline="0">
        <left style="thin">
          <color indexed="64"/>
        </left>
        <right style="thin">
          <color indexed="64"/>
        </right>
        <bottom style="thin">
          <color indexed="64"/>
        </bottom>
      </border>
    </ndxf>
  </rcc>
  <rcc rId="3640" sId="7" odxf="1" dxf="1">
    <nc r="K60">
      <v>4</v>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3641" sId="7" odxf="1" dxf="1">
    <nc r="A61" t="inlineStr">
      <is>
        <t>White Spirits</t>
      </is>
    </nc>
    <odxf>
      <fill>
        <patternFill patternType="none">
          <bgColor indexed="65"/>
        </patternFill>
      </fill>
      <alignment vertical="bottom" wrapText="0" readingOrder="0"/>
      <border outline="0">
        <left/>
        <right/>
        <bottom/>
      </border>
    </odxf>
    <ndxf>
      <fill>
        <patternFill patternType="solid">
          <bgColor theme="0"/>
        </patternFill>
      </fill>
      <alignment vertical="center" wrapText="1" readingOrder="0"/>
      <border outline="0">
        <left style="thin">
          <color indexed="64"/>
        </left>
        <right style="thin">
          <color indexed="64"/>
        </right>
        <bottom style="thin">
          <color indexed="64"/>
        </bottom>
      </border>
    </ndxf>
  </rcc>
  <rfmt sheetId="7" sqref="B61" start="0" length="0">
    <dxf>
      <alignment vertical="center" wrapText="1" readingOrder="0"/>
      <border outline="0">
        <left style="thin">
          <color indexed="64"/>
        </left>
        <right style="thin">
          <color indexed="64"/>
        </right>
        <bottom style="thin">
          <color indexed="64"/>
        </bottom>
      </border>
    </dxf>
  </rfmt>
  <rcc rId="3642" sId="7" odxf="1" dxf="1">
    <nc r="C61" t="inlineStr">
      <is>
        <t>Gin</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3643" sId="7" odxf="1" dxf="1">
    <nc r="D61" t="inlineStr">
      <is>
        <t>All Countries</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644" sId="7" odxf="1" dxf="1">
    <nc r="E61" t="inlineStr">
      <is>
        <t>$28.95+</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645" sId="7" odxf="1" dxf="1">
    <nc r="F61" t="inlineStr">
      <is>
        <t>Preference will be given to unique product offerings that target new consumers and focus on quality, authenticity and craftsmanship. Package appeal and marketing strategy/support will be a key consideration. Priority will be given to products priced in the new super premium price band $28.95-$36.35.
Gin Shop: These gins will appeal to the gin connoisseur and will offer strong points of difference to the current assortment, such as niche assortment products, limited availability products or special edition bottles. These will be very small buys and may also have a limited store distribution in a designated number of stores + e-comm presence.  Success in other markets is a benefit. $40.00+.  These products will refresh 2x per year.</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646" sId="7" odxf="1" dxf="1" numFmtId="20">
    <nc r="G61">
      <v>44071</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647" sId="7" odxf="1" dxf="1" numFmtId="20">
    <nc r="H61">
      <v>44078</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648" sId="7" odxf="1" dxf="1" numFmtId="20">
    <nc r="I61">
      <v>44099</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649" sId="7" odxf="1" dxf="1" numFmtId="20">
    <nc r="J61">
      <v>44105</v>
    </nc>
    <odxf>
      <numFmt numFmtId="0" formatCode="General"/>
      <alignment vertical="bottom" wrapText="0" readingOrder="0"/>
      <border outline="0">
        <left/>
        <right/>
        <bottom/>
      </border>
    </odxf>
    <ndxf>
      <numFmt numFmtId="20" formatCode="d\-mmm\-yy"/>
      <alignment vertical="center" wrapText="1" readingOrder="0"/>
      <border outline="0">
        <left style="thin">
          <color indexed="64"/>
        </left>
        <right style="thin">
          <color indexed="64"/>
        </right>
        <bottom style="thin">
          <color indexed="64"/>
        </bottom>
      </border>
    </ndxf>
  </rcc>
  <rcc rId="3650" sId="7" odxf="1" dxf="1">
    <nc r="K61">
      <v>4</v>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3651" sId="7" odxf="1" dxf="1">
    <nc r="A62" t="inlineStr">
      <is>
        <t>White Spirits</t>
      </is>
    </nc>
    <odxf>
      <fill>
        <patternFill patternType="none">
          <bgColor indexed="65"/>
        </patternFill>
      </fill>
      <alignment vertical="bottom" wrapText="0" readingOrder="0"/>
      <border outline="0">
        <left/>
        <right/>
        <bottom/>
      </border>
    </odxf>
    <ndxf>
      <fill>
        <patternFill patternType="solid">
          <bgColor theme="0"/>
        </patternFill>
      </fill>
      <alignment vertical="center" wrapText="1" readingOrder="0"/>
      <border outline="0">
        <left style="thin">
          <color indexed="64"/>
        </left>
        <right style="thin">
          <color indexed="64"/>
        </right>
        <bottom style="thin">
          <color indexed="64"/>
        </bottom>
      </border>
    </ndxf>
  </rcc>
  <rfmt sheetId="7" sqref="B62" start="0" length="0">
    <dxf>
      <alignment vertical="center" wrapText="1" readingOrder="0"/>
      <border outline="0">
        <left style="thin">
          <color indexed="64"/>
        </left>
        <right style="thin">
          <color indexed="64"/>
        </right>
        <bottom style="thin">
          <color indexed="64"/>
        </bottom>
      </border>
    </dxf>
  </rfmt>
  <rcc rId="3652" sId="7" odxf="1" dxf="1">
    <nc r="C62" t="inlineStr">
      <is>
        <t>Rum</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3653" sId="7" odxf="1" dxf="1">
    <nc r="D62" t="inlineStr">
      <is>
        <t>All Countries</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654" sId="7" odxf="1" dxf="1">
    <nc r="E62" t="inlineStr">
      <is>
        <t>$28.20+</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655" sId="7" odxf="1" dxf="1">
    <nc r="F62" t="inlineStr">
      <is>
        <t xml:space="preserve">
Consideration will be given for the following purchases:
Year-round Premium, Deluxe and Spiced/Flavoured rum: Unique and/or renowned rums that broaden the representation of key rum-producing countries. Spiced/flavoured rums focus on offering differentiation to the current assortment or are line extensions of current successful brands. Strong packaging and marketing support required.   Priority will be given to Rums priced in the new super premium price band $31.95-$35.00.                                                                                                         
Rum shop: Seeking gems from all rum nations that have reputable accolades. These rums will appeal to the rum enthusiast and offer strong points of difference to the current assortment, highly allocated products or special edition bottles. These will be very small buys and may also have a limited store distribution in a designated number of stores + e-comm presence.  Success in other markets is a benefit.  Ideal call to submit previous Vintages submissions.
Cachaça: Limited seasonal or one-shot opportunities may exist to test new cachaça offerings in order to feed current interest and growth. </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656" sId="7" odxf="1" dxf="1" numFmtId="20">
    <nc r="G62">
      <v>44078</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657" sId="7" odxf="1" dxf="1" numFmtId="20">
    <nc r="H62">
      <v>44085</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658" sId="7" odxf="1" dxf="1" numFmtId="20">
    <nc r="I62">
      <v>44106</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659" sId="7" odxf="1" dxf="1" numFmtId="20">
    <nc r="J62">
      <v>44112</v>
    </nc>
    <odxf>
      <numFmt numFmtId="0" formatCode="General"/>
      <alignment vertical="bottom" wrapText="0" readingOrder="0"/>
      <border outline="0">
        <left/>
        <right/>
        <bottom/>
      </border>
    </odxf>
    <ndxf>
      <numFmt numFmtId="20" formatCode="d\-mmm\-yy"/>
      <alignment vertical="center" wrapText="1" readingOrder="0"/>
      <border outline="0">
        <left style="thin">
          <color indexed="64"/>
        </left>
        <right style="thin">
          <color indexed="64"/>
        </right>
        <bottom style="thin">
          <color indexed="64"/>
        </bottom>
      </border>
    </ndxf>
  </rcc>
  <rcc rId="3660" sId="7" odxf="1" dxf="1">
    <nc r="K62">
      <v>4</v>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3661" sId="7" odxf="1" dxf="1">
    <nc r="A63" t="inlineStr">
      <is>
        <t>Brown Spirits</t>
      </is>
    </nc>
    <odxf>
      <fill>
        <patternFill patternType="none">
          <bgColor indexed="65"/>
        </patternFill>
      </fill>
      <alignment vertical="bottom" wrapText="0" readingOrder="0"/>
      <border outline="0">
        <left/>
        <right/>
        <bottom/>
      </border>
    </odxf>
    <ndxf>
      <fill>
        <patternFill patternType="solid">
          <bgColor theme="0"/>
        </patternFill>
      </fill>
      <alignment vertical="center" wrapText="1" readingOrder="0"/>
      <border outline="0">
        <left style="thin">
          <color indexed="64"/>
        </left>
        <right style="thin">
          <color indexed="64"/>
        </right>
        <bottom style="thin">
          <color indexed="64"/>
        </bottom>
      </border>
    </ndxf>
  </rcc>
  <rfmt sheetId="7" sqref="B63" start="0" length="0">
    <dxf>
      <alignment vertical="center" wrapText="1" readingOrder="0"/>
      <border outline="0">
        <left style="thin">
          <color indexed="64"/>
        </left>
        <right style="thin">
          <color indexed="64"/>
        </right>
        <bottom style="thin">
          <color indexed="64"/>
        </bottom>
      </border>
    </dxf>
  </rfmt>
  <rcc rId="3662" sId="7" odxf="1" dxf="1">
    <nc r="C63" t="inlineStr">
      <is>
        <t>Summer Seasonal Liqueurs &amp; Tequila</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3663" sId="7" odxf="1" dxf="1">
    <nc r="D63" t="inlineStr">
      <is>
        <t>All countries</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664" sId="7" odxf="1" dxf="1">
    <nc r="E63" t="inlineStr">
      <is>
        <t>(Seasonal Liqueurs) $20.00 -$39.95
(Cocktail Essentials)
$20.00+
                                   (Tequila) $36.95 - +$99.95</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665" sId="7" odxf="1" dxf="1">
    <nc r="F63" t="inlineStr">
      <is>
        <t xml:space="preserve">Seasonal Liqueurs: Preference will be given to brand/size extensions and new and innovative flavours. Preference will be given to products that fall in the $20.00-$29.95 price range (750mL). Strong marketing support required. 
Commitment to gaining licensee support.
Cocktail Essentials: Unique mixology-focused products for targeted distribution to fill gaps in assortment. Commitment to gaining licensee support. One-shot or year-round program. Agents must confirm available quantities before making product application in NISS. Agents are encouraged to survey licensee interest in advance. Standout packaging.
Tequila (100% agave &amp; mezcal): For seasonal and one-shot listing. Established, successful brands in foreign markets or other Canadian provinces. Standout packaging. Strong marketing budget. Commitment to gaining licensee support.
</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666" sId="7" odxf="1" dxf="1" numFmtId="20">
    <nc r="G63">
      <v>44085</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667" sId="7" odxf="1" dxf="1" numFmtId="20">
    <nc r="H63">
      <v>44092</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668" sId="7" odxf="1" dxf="1" numFmtId="20">
    <nc r="I63">
      <v>44113</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669" sId="7" odxf="1" dxf="1" numFmtId="20">
    <nc r="J63">
      <v>44119</v>
    </nc>
    <odxf>
      <numFmt numFmtId="0" formatCode="General"/>
      <alignment vertical="bottom" wrapText="0" readingOrder="0"/>
      <border outline="0">
        <left/>
        <right/>
        <bottom/>
      </border>
    </odxf>
    <ndxf>
      <numFmt numFmtId="20" formatCode="d\-mmm\-yy"/>
      <alignment vertical="center" wrapText="1" readingOrder="0"/>
      <border outline="0">
        <left style="thin">
          <color indexed="64"/>
        </left>
        <right style="thin">
          <color indexed="64"/>
        </right>
        <bottom style="thin">
          <color indexed="64"/>
        </bottom>
      </border>
    </ndxf>
  </rcc>
  <rcc rId="3670" sId="7" odxf="1" dxf="1">
    <nc r="K63">
      <v>6</v>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3671" sId="7" odxf="1" dxf="1">
    <nc r="A64" t="inlineStr">
      <is>
        <t>Spirits</t>
      </is>
    </nc>
    <odxf>
      <fill>
        <patternFill patternType="none">
          <bgColor indexed="65"/>
        </patternFill>
      </fill>
      <alignment vertical="bottom" wrapText="0" readingOrder="0"/>
      <border outline="0">
        <left/>
        <right/>
        <bottom/>
      </border>
    </odxf>
    <ndxf>
      <fill>
        <patternFill patternType="solid">
          <bgColor theme="0"/>
        </patternFill>
      </fill>
      <alignment vertical="center" wrapText="1" readingOrder="0"/>
      <border outline="0">
        <left style="thin">
          <color indexed="64"/>
        </left>
        <right style="thin">
          <color indexed="64"/>
        </right>
        <bottom style="thin">
          <color indexed="64"/>
        </bottom>
      </border>
    </ndxf>
  </rcc>
  <rfmt sheetId="7" sqref="B64" start="0" length="0">
    <dxf>
      <alignment vertical="center" wrapText="1" readingOrder="0"/>
      <border outline="0">
        <left style="thin">
          <color indexed="64"/>
        </left>
        <right style="thin">
          <color indexed="64"/>
        </right>
        <bottom style="thin">
          <color indexed="64"/>
        </bottom>
      </border>
    </dxf>
  </rfmt>
  <rcc rId="3672" sId="7" odxf="1" dxf="1">
    <nc r="C64" t="inlineStr">
      <is>
        <t>Ontario Small Distiller Direct-to-Store Delivery Program</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3673" sId="7" odxf="1" dxf="1">
    <nc r="D64" t="inlineStr">
      <is>
        <t>Canada (Ontario)</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674" sId="7" odxf="1" dxf="1">
    <nc r="E64" t="inlineStr">
      <is>
        <t>$27.75+</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675" sId="7" odxf="1" dxf="1">
    <nc r="F64" t="inlineStr">
      <is>
        <t>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676" sId="7" odxf="1" dxf="1" numFmtId="20">
    <nc r="G64">
      <v>44127</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677" sId="7" odxf="1" dxf="1" numFmtId="20">
    <nc r="H64">
      <v>44134</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678" sId="7" odxf="1" dxf="1" numFmtId="20">
    <nc r="I64">
      <v>44155</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679" sId="7" odxf="1" dxf="1" numFmtId="20">
    <nc r="J64">
      <v>44161</v>
    </nc>
    <odxf>
      <numFmt numFmtId="0" formatCode="General"/>
      <alignment vertical="bottom" wrapText="0" readingOrder="0"/>
      <border outline="0">
        <left/>
        <right/>
        <bottom/>
      </border>
    </odxf>
    <ndxf>
      <numFmt numFmtId="20" formatCode="d\-mmm\-yy"/>
      <alignment vertical="center" wrapText="1" readingOrder="0"/>
      <border outline="0">
        <left style="thin">
          <color indexed="64"/>
        </left>
        <right style="thin">
          <color indexed="64"/>
        </right>
        <bottom style="thin">
          <color indexed="64"/>
        </bottom>
      </border>
    </ndxf>
  </rcc>
  <rcc rId="3680" sId="7" odxf="1" dxf="1">
    <nc r="K64">
      <v>4</v>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3681" sId="7" odxf="1" dxf="1">
    <nc r="A65" t="inlineStr">
      <is>
        <t>Brown Spirits</t>
      </is>
    </nc>
    <odxf>
      <fill>
        <patternFill patternType="none">
          <bgColor indexed="65"/>
        </patternFill>
      </fill>
      <alignment vertical="bottom" wrapText="0" readingOrder="0"/>
      <border outline="0">
        <left/>
        <right/>
        <bottom/>
      </border>
    </odxf>
    <ndxf>
      <fill>
        <patternFill patternType="solid">
          <bgColor theme="0"/>
        </patternFill>
      </fill>
      <alignment vertical="center" wrapText="1" readingOrder="0"/>
      <border outline="0">
        <left style="thin">
          <color indexed="64"/>
        </left>
        <right style="thin">
          <color indexed="64"/>
        </right>
        <bottom style="thin">
          <color indexed="64"/>
        </bottom>
      </border>
    </ndxf>
  </rcc>
  <rfmt sheetId="7" sqref="B65" start="0" length="0">
    <dxf>
      <alignment vertical="center" wrapText="1" readingOrder="0"/>
      <border outline="0">
        <left style="thin">
          <color indexed="64"/>
        </left>
        <right style="thin">
          <color indexed="64"/>
        </right>
        <bottom style="thin">
          <color indexed="64"/>
        </bottom>
      </border>
    </dxf>
  </rfmt>
  <rcc rId="3682" sId="7" odxf="1" dxf="1">
    <nc r="C65" t="inlineStr">
      <is>
        <t>Whisky Shop Turn 1– Fall release</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3683" sId="7" odxf="1" dxf="1">
    <nc r="D65" t="inlineStr">
      <is>
        <t>All Countries</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684" sId="7" odxf="1" dxf="1">
    <nc r="E65" t="inlineStr">
      <is>
        <t>$39.95-$500 +</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685" sId="7" odxf="1" dxf="1">
    <nc r="F65" t="inlineStr">
      <is>
        <t>Premium whiskies from around the world. Products should be unique, award winning and highly regarded. Preference may be given to new brands or emerging regions new to the Ontario market. Submissions are considered for a quarterly or annual release in the Whisky Shop program (135 stores), Enhance Whisky Shop or e-commerce. The Fall turn duration is October to February. 
750mL or 700ml equivalents are encouraged. Distillery features may be considered, meaning 3-5 products from one distillery will be featured. To be considered for a distillery feature, a written proposal must be submitted to the category prior to the pre-submission deadline.</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686" sId="7" odxf="1" dxf="1" numFmtId="20">
    <nc r="G65">
      <v>44204</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687" sId="7" odxf="1" dxf="1" numFmtId="20">
    <nc r="H65">
      <v>44211</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688" sId="7" odxf="1" dxf="1" numFmtId="20">
    <nc r="I65">
      <v>44232</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689" sId="7" odxf="1" dxf="1" numFmtId="20">
    <nc r="J65">
      <v>44238</v>
    </nc>
    <odxf>
      <numFmt numFmtId="0" formatCode="General"/>
      <alignment vertical="bottom" wrapText="0" readingOrder="0"/>
      <border outline="0">
        <left/>
        <right/>
        <bottom/>
      </border>
    </odxf>
    <ndxf>
      <numFmt numFmtId="20" formatCode="d\-mmm\-yy"/>
      <alignment vertical="center" wrapText="1" readingOrder="0"/>
      <border outline="0">
        <left style="thin">
          <color indexed="64"/>
        </left>
        <right style="thin">
          <color indexed="64"/>
        </right>
        <bottom style="thin">
          <color indexed="64"/>
        </bottom>
      </border>
    </ndxf>
  </rcc>
  <rcc rId="3690" sId="7" odxf="1" dxf="1">
    <nc r="K65">
      <v>10</v>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3691" sId="7" odxf="1" dxf="1">
    <nc r="A66" t="inlineStr">
      <is>
        <t>White Spirits</t>
      </is>
    </nc>
    <odxf>
      <fill>
        <patternFill patternType="none">
          <bgColor indexed="65"/>
        </patternFill>
      </fill>
      <alignment vertical="bottom" wrapText="0" readingOrder="0"/>
      <border outline="0">
        <left/>
        <right/>
        <bottom/>
      </border>
    </odxf>
    <ndxf>
      <fill>
        <patternFill patternType="solid">
          <bgColor theme="0"/>
        </patternFill>
      </fill>
      <alignment vertical="center" wrapText="1" readingOrder="0"/>
      <border outline="0">
        <left style="thin">
          <color indexed="64"/>
        </left>
        <right style="thin">
          <color indexed="64"/>
        </right>
        <bottom style="thin">
          <color indexed="64"/>
        </bottom>
      </border>
    </ndxf>
  </rcc>
  <rfmt sheetId="7" sqref="B66" start="0" length="0">
    <dxf>
      <alignment vertical="center" wrapText="1" readingOrder="0"/>
      <border outline="0">
        <left style="thin">
          <color indexed="64"/>
        </left>
        <right style="thin">
          <color indexed="64"/>
        </right>
        <bottom style="thin">
          <color indexed="64"/>
        </bottom>
      </border>
    </dxf>
  </rfmt>
  <rcc rId="3692" sId="7" odxf="1" dxf="1">
    <nc r="C66" t="inlineStr">
      <is>
        <t>Flavoured Vodka</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3693" sId="7" odxf="1" dxf="1">
    <nc r="D66" t="inlineStr">
      <is>
        <t>All countries</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694" sId="7" odxf="1" dxf="1">
    <nc r="E66" t="inlineStr">
      <is>
        <t>$28.20+</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695" sId="7" odxf="1" dxf="1">
    <nc r="F66" t="inlineStr">
      <is>
        <t>Capitalizing on new trends in flavoured vodka, these products can have appeal for the spring summer or fall/winter season or for a specific occasion.  These products will be purchased on a one-shot and seasonal basis and will be merchandised in store section.
All submissions must include a signature mixed drink and cocktail solution. Recipes should be uploaded along with the NISS submission.</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696" sId="7" odxf="1" dxf="1" numFmtId="20">
    <nc r="G66">
      <v>44239</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697" sId="7" odxf="1" dxf="1" numFmtId="20">
    <nc r="H66">
      <v>44246</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698" sId="7" odxf="1" dxf="1" numFmtId="20">
    <nc r="I66">
      <v>44267</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699" sId="7" odxf="1" dxf="1" numFmtId="20">
    <nc r="J66">
      <v>44273</v>
    </nc>
    <odxf>
      <numFmt numFmtId="0" formatCode="General"/>
      <alignment vertical="bottom" wrapText="0" readingOrder="0"/>
      <border outline="0">
        <left/>
        <right/>
        <bottom/>
      </border>
    </odxf>
    <ndxf>
      <numFmt numFmtId="20" formatCode="d\-mmm\-yy"/>
      <alignment vertical="center" wrapText="1" readingOrder="0"/>
      <border outline="0">
        <left style="thin">
          <color indexed="64"/>
        </left>
        <right style="thin">
          <color indexed="64"/>
        </right>
        <bottom style="thin">
          <color indexed="64"/>
        </bottom>
      </border>
    </ndxf>
  </rcc>
  <rcc rId="3700" sId="7" odxf="1" dxf="1">
    <nc r="K66">
      <v>4</v>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3701" sId="7" odxf="1" dxf="1">
    <nc r="A67" t="inlineStr">
      <is>
        <t>Spirits</t>
      </is>
    </nc>
    <odxf>
      <fill>
        <patternFill patternType="none">
          <bgColor indexed="65"/>
        </patternFill>
      </fill>
      <alignment vertical="bottom" wrapText="0" readingOrder="0"/>
      <border outline="0">
        <left/>
        <right/>
        <bottom/>
      </border>
    </odxf>
    <ndxf>
      <fill>
        <patternFill patternType="solid">
          <bgColor theme="0"/>
        </patternFill>
      </fill>
      <alignment vertical="center" wrapText="1" readingOrder="0"/>
      <border outline="0">
        <left style="thin">
          <color indexed="64"/>
        </left>
        <right style="thin">
          <color indexed="64"/>
        </right>
        <bottom style="thin">
          <color indexed="64"/>
        </bottom>
      </border>
    </ndxf>
  </rcc>
  <rfmt sheetId="7" sqref="B67" start="0" length="0">
    <dxf>
      <alignment vertical="center" wrapText="1" readingOrder="0"/>
      <border outline="0">
        <left style="thin">
          <color indexed="64"/>
        </left>
        <right style="thin">
          <color indexed="64"/>
        </right>
        <bottom style="thin">
          <color indexed="64"/>
        </bottom>
      </border>
    </dxf>
  </rfmt>
  <rcc rId="3702" sId="7" odxf="1" dxf="1">
    <nc r="C67" t="inlineStr">
      <is>
        <t>Ontario Small Distiller Direct-to-Store Delivery Program</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3703" sId="7" odxf="1" dxf="1">
    <nc r="D67" t="inlineStr">
      <is>
        <t>Canada (Ontario)</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704" sId="7" odxf="1" dxf="1">
    <nc r="E67" t="inlineStr">
      <is>
        <t>$27.75+</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705" sId="7" odxf="1" dxf="1">
    <nc r="F67" t="inlineStr">
      <is>
        <t>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706" sId="7" odxf="1" dxf="1" numFmtId="20">
    <nc r="G67">
      <v>44239</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707" sId="7" odxf="1" dxf="1" numFmtId="20">
    <nc r="H67">
      <v>44246</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708" sId="7" odxf="1" dxf="1" numFmtId="20">
    <nc r="I67">
      <v>44267</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709" sId="7" odxf="1" dxf="1" numFmtId="20">
    <nc r="J67">
      <v>44273</v>
    </nc>
    <odxf>
      <numFmt numFmtId="0" formatCode="General"/>
      <alignment vertical="bottom" wrapText="0" readingOrder="0"/>
      <border outline="0">
        <left/>
        <right/>
        <bottom/>
      </border>
    </odxf>
    <ndxf>
      <numFmt numFmtId="20" formatCode="d\-mmm\-yy"/>
      <alignment vertical="center" wrapText="1" readingOrder="0"/>
      <border outline="0">
        <left style="thin">
          <color indexed="64"/>
        </left>
        <right style="thin">
          <color indexed="64"/>
        </right>
        <bottom style="thin">
          <color indexed="64"/>
        </bottom>
      </border>
    </ndxf>
  </rcc>
  <rcc rId="3710" sId="7" odxf="1" dxf="1">
    <nc r="K67">
      <v>4</v>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3711" sId="7" odxf="1" dxf="1">
    <nc r="A68" t="inlineStr">
      <is>
        <t>Spirits</t>
      </is>
    </nc>
    <odxf>
      <fill>
        <patternFill patternType="none">
          <bgColor indexed="65"/>
        </patternFill>
      </fill>
      <alignment vertical="bottom" wrapText="0" readingOrder="0"/>
      <border outline="0">
        <left/>
        <right/>
        <bottom/>
      </border>
    </odxf>
    <ndxf>
      <fill>
        <patternFill patternType="solid">
          <bgColor theme="0"/>
        </patternFill>
      </fill>
      <alignment vertical="center" wrapText="1" readingOrder="0"/>
      <border outline="0">
        <left style="thin">
          <color indexed="64"/>
        </left>
        <right style="thin">
          <color indexed="64"/>
        </right>
        <bottom style="thin">
          <color indexed="64"/>
        </bottom>
      </border>
    </ndxf>
  </rcc>
  <rfmt sheetId="7" sqref="B68" start="0" length="0">
    <dxf>
      <alignment vertical="center" wrapText="1" readingOrder="0"/>
      <border outline="0">
        <left style="thin">
          <color indexed="64"/>
        </left>
        <right style="thin">
          <color indexed="64"/>
        </right>
        <bottom style="thin">
          <color indexed="64"/>
        </bottom>
      </border>
    </dxf>
  </rfmt>
  <rcc rId="3712" sId="7" odxf="1" dxf="1">
    <nc r="C68" t="inlineStr">
      <is>
        <t>Fall Seasonal Brown Spirits + Liqueurs</t>
      </is>
    </nc>
    <odxf>
      <font>
        <sz val="11"/>
        <color theme="1"/>
        <name val="Calibri"/>
        <scheme val="minor"/>
      </font>
      <alignment horizontal="general" vertical="bottom" wrapText="0" readingOrder="0"/>
      <border outline="0">
        <left/>
        <right/>
        <top/>
        <bottom/>
      </border>
    </odxf>
    <ndxf>
      <font>
        <sz val="10"/>
        <color auto="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3713" sId="7" odxf="1" dxf="1">
    <nc r="D68" t="inlineStr">
      <is>
        <t>All Countries</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714" sId="7" odxf="1" dxf="1">
    <nc r="E68" t="inlineStr">
      <is>
        <t>$27.75+</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715" sId="7" odxf="1" dxf="1">
    <nc r="F68" t="inlineStr">
      <is>
        <t xml:space="preserve">Focus is on premium and deluxe products in the following sets: Cognac, Armagnac, Calvados, Grappa, Deluxe Brandy, and Liqueurs. These products will be purchased on a one-shot and seasonal basis, and will be merchandised in store section. Preference may be given to products that reflect the newest flavour and cocktail trends, are exciting brand extensions or fill a need missing from our existing portfolio.
</t>
      </is>
    </nc>
    <odxf>
      <alignment vertical="bottom" wrapText="0" readingOrder="0"/>
      <border outline="0">
        <left/>
        <right/>
        <bottom/>
      </border>
    </odxf>
    <ndxf>
      <alignment vertical="center" wrapText="1" readingOrder="0"/>
      <border outline="0">
        <left style="thin">
          <color indexed="64"/>
        </left>
        <right style="thin">
          <color indexed="64"/>
        </right>
        <bottom style="thin">
          <color indexed="64"/>
        </bottom>
      </border>
    </ndxf>
  </rcc>
  <rcc rId="3716" sId="7" odxf="1" dxf="1" numFmtId="20">
    <nc r="G68">
      <v>44246</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717" sId="7" odxf="1" dxf="1" numFmtId="20">
    <nc r="H68">
      <v>44253</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718" sId="7" odxf="1" dxf="1" numFmtId="20">
    <nc r="I68">
      <v>44274</v>
    </nc>
    <odxf>
      <numFmt numFmtId="0" formatCode="General"/>
      <alignment vertical="bottom" wrapText="0" readingOrder="0"/>
      <border outline="0">
        <left/>
        <right/>
        <top/>
        <bottom/>
      </border>
    </odxf>
    <ndxf>
      <numFmt numFmtId="20" formatCode="d\-mmm\-yy"/>
      <alignment vertical="center" wrapText="1" readingOrder="0"/>
      <border outline="0">
        <left style="thin">
          <color indexed="64"/>
        </left>
        <right style="thin">
          <color indexed="64"/>
        </right>
        <top style="thin">
          <color indexed="64"/>
        </top>
        <bottom style="thin">
          <color indexed="64"/>
        </bottom>
      </border>
    </ndxf>
  </rcc>
  <rcc rId="3719" sId="7" odxf="1" dxf="1" numFmtId="20">
    <nc r="J68">
      <v>44280</v>
    </nc>
    <odxf>
      <numFmt numFmtId="0" formatCode="General"/>
      <alignment vertical="bottom" wrapText="0" readingOrder="0"/>
      <border outline="0">
        <left/>
        <right/>
        <bottom/>
      </border>
    </odxf>
    <ndxf>
      <numFmt numFmtId="20" formatCode="d\-mmm\-yy"/>
      <alignment vertical="center" wrapText="1" readingOrder="0"/>
      <border outline="0">
        <left style="thin">
          <color indexed="64"/>
        </left>
        <right style="thin">
          <color indexed="64"/>
        </right>
        <bottom style="thin">
          <color indexed="64"/>
        </bottom>
      </border>
    </ndxf>
  </rcc>
  <rcc rId="3720" sId="7" odxf="1" dxf="1">
    <nc r="K68">
      <v>6</v>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fmt sheetId="7" sqref="F65:F68">
    <dxf>
      <alignment vertical="bottom" readingOrder="0"/>
    </dxf>
  </rfmt>
  <rcc rId="3721" sId="6">
    <oc r="A1" t="inlineStr">
      <is>
        <t>2019/20 Merchandising Needs Grid</t>
      </is>
    </oc>
    <nc r="A1" t="inlineStr">
      <is>
        <t>2020/21 Merchandising Needs Grid</t>
      </is>
    </nc>
  </rcc>
  <rcc rId="3722" sId="7">
    <nc r="A1" t="inlineStr">
      <is>
        <t>2020/21 Merchandising Needs Grid - Wines</t>
      </is>
    </nc>
  </rcc>
  <rcc rId="3723" sId="7">
    <nc r="A28" t="inlineStr">
      <is>
        <t>2020/21 Merchandising Needs Grid - Beer and Cider / Ready to Drink</t>
      </is>
    </nc>
  </rcc>
  <rcc rId="3724" sId="7">
    <nc r="A51" t="inlineStr">
      <is>
        <t>2020/21 Merchandising Needs Grid - Spirits</t>
      </is>
    </nc>
  </rcc>
  <rcv guid="{185A5CD5-3184-493D-8586-15BEEE1E3F5A}" action="delete"/>
  <rdn rId="0" localSheetId="1" customView="1" name="Z_185A5CD5_3184_493D_8586_15BEEE1E3F5A_.wvu.PrintArea" hidden="1" oldHidden="1">
    <formula>'LY call-New Dates'!$A$3:$M$82</formula>
    <oldFormula>'LY call-New Dates'!$A$3:$M$82</oldFormula>
  </rdn>
  <rdn rId="0" localSheetId="1" customView="1" name="Z_185A5CD5_3184_493D_8586_15BEEE1E3F5A_.wvu.PrintTitles" hidden="1" oldHidden="1">
    <formula>'LY call-New Dates'!$3:$3</formula>
    <oldFormula>'LY call-New Dates'!$3:$3</oldFormula>
  </rdn>
  <rdn rId="0" localSheetId="1" customView="1" name="Z_185A5CD5_3184_493D_8586_15BEEE1E3F5A_.wvu.FilterData" hidden="1" oldHidden="1">
    <formula>'LY call-New Dates'!$A$3:$Q$82</formula>
    <oldFormula>'LY call-New Dates'!$A$3:$Q$82</oldFormula>
  </rdn>
  <rdn rId="0" localSheetId="2" customView="1" name="Z_185A5CD5_3184_493D_8586_15BEEE1E3F5A_.wvu.FilterData" hidden="1" oldHidden="1">
    <formula>'2019-2020 Needs Grid'!$A$2:$N$73</formula>
    <oldFormula>'2019-2020 Needs Grid'!$A$2:$N$73</oldFormula>
  </rdn>
  <rdn rId="0" localSheetId="3" customView="1" name="Z_185A5CD5_3184_493D_8586_15BEEE1E3F5A_.wvu.FilterData" hidden="1" oldHidden="1">
    <formula>'2018-19 Needs Trade Grid'!$A$3:$L$70</formula>
    <oldFormula>'2018-19 Needs Trade Grid'!$A$3:$L$70</oldFormula>
  </rdn>
  <rdn rId="0" localSheetId="6" customView="1" name="Z_185A5CD5_3184_493D_8586_15BEEE1E3F5A_.wvu.FilterData" hidden="1" oldHidden="1">
    <formula>'2020-21 Needs Grid'!$A$2:$N$65</formula>
    <oldFormula>'2020-21 Needs Grid'!$A$2:$N$65</oldFormula>
  </rdn>
  <rdn rId="0" localSheetId="5" customView="1" name="Z_185A5CD5_3184_493D_8586_15BEEE1E3F5A_.wvu.FilterData" hidden="1" oldHidden="1">
    <formula>'2019-20 Final'!$A$3:$L$34</formula>
    <oldFormula>'2019-20 Final'!$A$3:$L$34</oldFormula>
  </rdn>
  <rcv guid="{185A5CD5-3184-493D-8586-15BEEE1E3F5A}"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185A5CD5-3184-493D-8586-15BEEE1E3F5A}" action="delete"/>
  <rdn rId="0" localSheetId="1" customView="1" name="Z_185A5CD5_3184_493D_8586_15BEEE1E3F5A_.wvu.PrintArea" hidden="1" oldHidden="1">
    <formula>'LY call-New Dates'!$A$3:$M$82</formula>
    <oldFormula>'LY call-New Dates'!$A$3:$M$82</oldFormula>
  </rdn>
  <rdn rId="0" localSheetId="1" customView="1" name="Z_185A5CD5_3184_493D_8586_15BEEE1E3F5A_.wvu.PrintTitles" hidden="1" oldHidden="1">
    <formula>'LY call-New Dates'!$3:$3</formula>
    <oldFormula>'LY call-New Dates'!$3:$3</oldFormula>
  </rdn>
  <rdn rId="0" localSheetId="1" customView="1" name="Z_185A5CD5_3184_493D_8586_15BEEE1E3F5A_.wvu.FilterData" hidden="1" oldHidden="1">
    <formula>'LY call-New Dates'!$A$3:$Q$82</formula>
    <oldFormula>'LY call-New Dates'!$A$3:$Q$82</oldFormula>
  </rdn>
  <rdn rId="0" localSheetId="2" customView="1" name="Z_185A5CD5_3184_493D_8586_15BEEE1E3F5A_.wvu.FilterData" hidden="1" oldHidden="1">
    <formula>'2019-2020 Needs Grid'!$A$2:$N$73</formula>
    <oldFormula>'2019-2020 Needs Grid'!$A$2:$N$73</oldFormula>
  </rdn>
  <rdn rId="0" localSheetId="3" customView="1" name="Z_185A5CD5_3184_493D_8586_15BEEE1E3F5A_.wvu.FilterData" hidden="1" oldHidden="1">
    <formula>'2018-19 Needs Trade Grid'!$A$3:$L$70</formula>
    <oldFormula>'2018-19 Needs Trade Grid'!$A$3:$L$70</oldFormula>
  </rdn>
  <rdn rId="0" localSheetId="6" customView="1" name="Z_185A5CD5_3184_493D_8586_15BEEE1E3F5A_.wvu.FilterData" hidden="1" oldHidden="1">
    <formula>'2020-21 Needs Grid'!$A$2:$N$65</formula>
    <oldFormula>'2020-21 Needs Grid'!$A$2:$N$65</oldFormula>
  </rdn>
  <rdn rId="0" localSheetId="5" customView="1" name="Z_185A5CD5_3184_493D_8586_15BEEE1E3F5A_.wvu.FilterData" hidden="1" oldHidden="1">
    <formula>'2019-20 Final'!$A$3:$L$34</formula>
    <oldFormula>'2019-20 Final'!$A$3:$L$34</oldFormula>
  </rdn>
  <rcv guid="{185A5CD5-3184-493D-8586-15BEEE1E3F5A}" action="add"/>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40" sId="7">
    <oc r="F54" t="inlineStr">
      <is>
        <t>Premium whiskies from around the world. Products should be unique, award winning and highly regarded. Preference may be given to new brands or emerging regions new to the Ontario market. Submissions are considered for a quarterly release in the Whisky Shop program (135 stores), Enhanced Whisky Shop or e-commerce. Turn 2: Duration Feb. to May. 750mL or 700ml are encouraged. Distillery features may be considered, meaning 3-5 products from one distillery will be featured. To be considered for a distillery feature, a written proposal must be submitted to the Category team prior to the pre-submission deadline.</t>
      </is>
    </oc>
    <nc r="F54" t="inlineStr">
      <is>
        <t>Premium whiskies from around the world. Products should be unique, award winning and highly regarded. Preference may be given to new brands or emerging regions new to the Ontario market. Submissions are considered for a quarterly release in the Whisky Shop program (135 stores), Enhanced Whisky Shop, e-commerce or for our Whisky Shop e-comm exclusive program. Turn 2: Duration P12 through P1. 750mL or 700ml are encouraged. Distillery features may be considered, meaning 3-5 products from one distillery will be featured. To be considered for a distillery feature, a written proposal must be submitted to the Category team prior to the pre-submission deadline.</t>
      </is>
    </nc>
  </rcc>
  <rcv guid="{A419E118-27CE-453F-8E2E-57861CD2041E}" action="delete"/>
  <rdn rId="0" localSheetId="1" customView="1" name="Z_A419E118_27CE_453F_8E2E_57861CD2041E_.wvu.PrintArea" hidden="1" oldHidden="1">
    <formula>'LY call-New Dates'!$A$3:$M$82</formula>
    <oldFormula>'LY call-New Dates'!$A$3:$M$82</oldFormula>
  </rdn>
  <rdn rId="0" localSheetId="1" customView="1" name="Z_A419E118_27CE_453F_8E2E_57861CD2041E_.wvu.PrintTitles" hidden="1" oldHidden="1">
    <formula>'LY call-New Dates'!$3:$3</formula>
    <oldFormula>'LY call-New Dates'!$3:$3</oldFormula>
  </rdn>
  <rdn rId="0" localSheetId="1" customView="1" name="Z_A419E118_27CE_453F_8E2E_57861CD2041E_.wvu.FilterData" hidden="1" oldHidden="1">
    <formula>'LY call-New Dates'!$A$3:$Q$82</formula>
    <oldFormula>'LY call-New Dates'!$A$3:$Q$82</oldFormula>
  </rdn>
  <rdn rId="0" localSheetId="2" customView="1" name="Z_A419E118_27CE_453F_8E2E_57861CD2041E_.wvu.FilterData" hidden="1" oldHidden="1">
    <formula>'2019-2020 Needs Grid'!$A$2:$N$73</formula>
    <oldFormula>'2019-2020 Needs Grid'!$A$2:$N$73</oldFormula>
  </rdn>
  <rdn rId="0" localSheetId="3" customView="1" name="Z_A419E118_27CE_453F_8E2E_57861CD2041E_.wvu.FilterData" hidden="1" oldHidden="1">
    <formula>'2018-19 Needs Trade Grid'!$A$3:$L$70</formula>
    <oldFormula>'2018-19 Needs Trade Grid'!$A$3:$L$70</oldFormula>
  </rdn>
  <rdn rId="0" localSheetId="6" customView="1" name="Z_A419E118_27CE_453F_8E2E_57861CD2041E_.wvu.FilterData" hidden="1" oldHidden="1">
    <formula>'2020-21 Needs Grid'!$A$2:$N$65</formula>
    <oldFormula>'2020-21 Needs Grid'!$A$2:$N$65</oldFormula>
  </rdn>
  <rdn rId="0" localSheetId="7" customView="1" name="Z_A419E118_27CE_453F_8E2E_57861CD2041E_.wvu.FilterData" hidden="1" oldHidden="1">
    <formula>'2020-21 Needs Grid Final'!$A$2:$K$68</formula>
  </rdn>
  <rdn rId="0" localSheetId="5" customView="1" name="Z_A419E118_27CE_453F_8E2E_57861CD2041E_.wvu.FilterData" hidden="1" oldHidden="1">
    <formula>'2019-20 Final'!$A$37:$L$57</formula>
    <oldFormula>'2019-20 Final'!$A$37:$L$57</oldFormula>
  </rdn>
  <rcv guid="{A419E118-27CE-453F-8E2E-57861CD2041E}" action="add"/>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49" sId="7">
    <oc r="E56" t="inlineStr">
      <is>
        <t>$27.75+</t>
      </is>
    </oc>
    <nc r="E56" t="inlineStr">
      <is>
        <t>$28.75+</t>
      </is>
    </nc>
  </rcc>
  <rcc rId="3850" sId="7">
    <oc r="F56" t="inlineStr">
      <is>
        <t>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t>
      </is>
    </oc>
    <nc r="F56" t="inlineStr">
      <is>
        <t>Seeking spirits locally distilled in Ontario by small producers who embrace a "grain to glass" philosophy. Producers must hold a valid AGCO-issued manufacturer's license and be directly responsible for the production of their product (i.e. they must own a still). Products accepted for the program are authorized for Direct-to-Store Delivery and performance will be assessed based on a $2000/store/year minimum. Suppliers are encouraged to select stores in their own backyard, with the option to ladder up should sales support the increase. See the Doing Business With LCBO trade website for more details.</t>
      </is>
    </nc>
  </rcc>
  <rcc rId="3851" sId="7">
    <oc r="F60" t="inlineStr">
      <is>
        <t>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t>
      </is>
    </oc>
    <nc r="F60" t="inlineStr">
      <is>
        <t>Seeking spirits locally distilled in Ontario by small producers who embrace a "grain to glass" philosophy. Producers must hold a valid AGCO-issued manufacturer's license and be directly responsible for the production of their product (i.e. they must own a still). Products accepted for the program are authorized for Direct-to-Store Delivery and performance will be assessed based on a $2000/store/year minimum. Suppliers are encouraged to select stores in their own backyard, with the option to ladder up should sales support the increase. See the Doing Business With LCBO trade website for more details.</t>
      </is>
    </nc>
  </rcc>
  <rcc rId="3852" sId="7">
    <oc r="E60" t="inlineStr">
      <is>
        <t>$27.75+</t>
      </is>
    </oc>
    <nc r="E60" t="inlineStr">
      <is>
        <t>$28.75+</t>
      </is>
    </nc>
  </rcc>
  <rcc rId="3853" sId="7">
    <oc r="F64" t="inlineStr">
      <is>
        <t>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t>
      </is>
    </oc>
    <nc r="F64" t="inlineStr">
      <is>
        <t>Seeking spirits locally distilled in Ontario by small producers who embrace a "grain to glass" philosophy. Producers must hold a valid AGCO-issued manufacturer's license and be directly responsible for the production of their product (i.e. they must own a still). Products accepted for the program are authorized for Direct-to-Store Delivery and performance will be assessed based on a $2000/store/year minimum. Suppliers are encouraged to select stores in their own backyard, with the option to ladder up should sales support the increase. See the Doing Business With LCBO trade website for more details.</t>
      </is>
    </nc>
  </rcc>
  <rcc rId="3854" sId="7">
    <oc r="E64" t="inlineStr">
      <is>
        <t>$27.75+</t>
      </is>
    </oc>
    <nc r="E64" t="inlineStr">
      <is>
        <t>$28.75+</t>
      </is>
    </nc>
  </rcc>
  <rcc rId="3855" sId="7" odxf="1" dxf="1">
    <oc r="F67" t="inlineStr">
      <is>
        <t>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t>
      </is>
    </oc>
    <nc r="F67" t="inlineStr">
      <is>
        <t>Seeking spirits locally distilled in Ontario by small producers who embrace a "grain to glass" philosophy. Producers must hold a valid AGCO-issued manufacturer's license and be directly responsible for the production of their product (i.e. they must own a still). Products accepted for the program are authorized for Direct-to-Store Delivery and performance will be assessed based on a $2000/store/year minimum. Suppliers are encouraged to select stores in their own backyard, with the option to ladder up should sales support the increase. See the Doing Business With LCBO trade website for more details.</t>
      </is>
    </nc>
    <ndxf>
      <alignment vertical="center" readingOrder="0"/>
    </ndxf>
  </rcc>
  <rcc rId="3856" sId="7">
    <oc r="E67" t="inlineStr">
      <is>
        <t>$27.75+</t>
      </is>
    </oc>
    <nc r="E67" t="inlineStr">
      <is>
        <t>$28.75+</t>
      </is>
    </nc>
  </rcc>
  <rcc rId="3857" sId="7">
    <oc r="F59" t="inlineStr">
      <is>
        <t xml:space="preserve">Premium whiskies from around the world. Products should be unique, award winning and highly regarded. Preference may be given to new brands or emerging regions new to the Ontario market. Submissions are considered for a quarterly release in the Whisky Shop program (135 stores), Enhance Whisky Shop or e-commerce. The Spring turn duration is April to July. The summer turn duration is July to October. 750ml or 700ml equivalents are encouraged.
Distillery features may be considered, meaning 3-5 products from one distillery will be featured. To be considered for a distillery feature, a written proposal must be submitted to the category prior to the pre-submission deadline.
</t>
      </is>
    </oc>
    <nc r="F59" t="inlineStr">
      <is>
        <r>
          <t xml:space="preserve">Premium whiskies from around the world. Products should be unique, award winning and highly regarded. Preference may be given to new brands or emerging regions new to the Ontario market. Submissions are considered for a quarterly release in the Whisky Shop program (135 stores), Enhanced Whisky Shop, e-commerce or e-comm exclusive program. </t>
        </r>
        <r>
          <rPr>
            <b/>
            <sz val="11"/>
            <color theme="1"/>
            <rFont val="Calibri"/>
            <family val="2"/>
          </rPr>
          <t>The Spring turn duration is P2 through P4. The summer turn duration is P5 through P7</t>
        </r>
        <r>
          <rPr>
            <sz val="11"/>
            <color theme="1"/>
            <rFont val="Calibri"/>
            <family val="2"/>
          </rPr>
          <t xml:space="preserve">. 750ml or 700ml equivalents are encouraged.
Distillery features may be considered, meaning 3-5 products from one distillery will be featured. To be considered for a distillery feature, a written proposal must be submitted to the category prior to the pre-submission deadline.
</t>
        </r>
      </is>
    </nc>
  </rcc>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58" sId="7">
    <oc r="F59" t="inlineStr">
      <is>
        <r>
          <t xml:space="preserve">Premium whiskies from around the world. Products should be unique, award winning and highly regarded. Preference may be given to new brands or emerging regions new to the Ontario market. Submissions are considered for a quarterly release in the Whisky Shop program (135 stores), Enhanced Whisky Shop, e-commerce or e-comm exclusive program. </t>
        </r>
        <r>
          <rPr>
            <b/>
            <sz val="11"/>
            <color theme="1"/>
            <rFont val="Calibri"/>
            <family val="2"/>
          </rPr>
          <t>The Spring turn duration is P2 through P4. The summer turn duration is P5 through P7</t>
        </r>
        <r>
          <rPr>
            <sz val="11"/>
            <color theme="1"/>
            <rFont val="Calibri"/>
            <family val="2"/>
          </rPr>
          <t xml:space="preserve">. 750ml or 700ml equivalents are encouraged.
Distillery features may be considered, meaning 3-5 products from one distillery will be featured. To be considered for a distillery feature, a written proposal must be submitted to the category prior to the pre-submission deadline.
</t>
        </r>
      </is>
    </oc>
    <nc r="F59" t="inlineStr">
      <is>
        <r>
          <t xml:space="preserve">Premium whiskies from around the world. Products should be unique, award winning and highly regarded. Preference may be given to new brands or emerging regions new to the Ontario market. Submissions are considered for a quarterly release in the Whisky Shop program (135 stores), Enhanced Whisky Shop, e-commerce or e-comm exclusive program. </t>
        </r>
        <r>
          <rPr>
            <b/>
            <sz val="11"/>
            <color theme="1"/>
            <rFont val="Calibri"/>
            <family val="2"/>
          </rPr>
          <t>The spring turn duration is P2 through P4. The summer turn duration is P5 through P7</t>
        </r>
        <r>
          <rPr>
            <sz val="11"/>
            <color theme="1"/>
            <rFont val="Calibri"/>
            <family val="2"/>
          </rPr>
          <t xml:space="preserve">. 750ml or 700ml equivalents are encouraged.
Distillery features may be considered, meaning 3-5 products from one distillery will be featured. To be considered for a distillery feature, a written proposal must be submitted to the category prior to the pre-submission deadline.
</t>
        </r>
      </is>
    </nc>
  </rcc>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59" sId="7">
    <oc r="E63" t="inlineStr">
      <is>
        <t>(Seasonal Liqueurs) $20.00 -$39.95
(Cocktail Essentials)
$20.00+
                                   (Tequila) $36.95 - +$99.95</t>
      </is>
    </oc>
    <nc r="E63" t="inlineStr">
      <is>
        <t>(Seasonal Liqueurs) $20.00 -$39.95
                                   (Tequila) $36.95 - +$99.95</t>
      </is>
    </nc>
  </rcc>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66" sId="6">
    <oc r="F5">
      <f>VLOOKUP($C5,'2019-20 Final'!$C:$F,4,0)</f>
    </oc>
    <nc r="F5" t="inlineStr">
      <is>
        <t>Non-alcoholic Beer, Cider, &amp; RTD</t>
      </is>
    </nc>
  </rcc>
  <rcc rId="2767" sId="6">
    <oc r="A5">
      <f>VLOOKUP(C5,'2019-20 Final'!$C$4:$L$79,10,0)</f>
    </oc>
    <nc r="A5" t="inlineStr">
      <is>
        <t>Beer &amp; Cider</t>
      </is>
    </nc>
  </rcc>
  <rcc rId="2768" sId="6">
    <nc r="C5" t="inlineStr">
      <is>
        <t>Non-Alc Refreshment</t>
      </is>
    </nc>
  </rcc>
  <rcc rId="2769" sId="6">
    <oc r="E5">
      <f>VLOOKUP($C5,'2019-20 Final'!$C:$F,3,0)</f>
    </oc>
    <nc r="E5" t="inlineStr">
      <is>
        <t>Various</t>
      </is>
    </nc>
  </rcc>
  <rcc rId="2770" sId="6">
    <oc r="D5">
      <f>VLOOKUP($C5,'2019-20 Final'!$C:$F,2,0)</f>
    </oc>
    <nc r="D5" t="inlineStr">
      <is>
        <t xml:space="preserve">All Countries </t>
      </is>
    </nc>
  </rcc>
  <rcc rId="2771" sId="6">
    <oc r="K5">
      <f>VLOOKUP(C5,'2019-20 Final'!$C:$K,9,0)</f>
    </oc>
    <nc r="K5">
      <v>3</v>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08" sId="6">
    <oc r="A21">
      <f>VLOOKUP(C21,'2019-20 Final'!$C$4:$L$79,10,0)</f>
    </oc>
    <nc r="A21" t="inlineStr">
      <is>
        <t>White Spirits</t>
      </is>
    </nc>
  </rcc>
  <rcc rId="2909" sId="6">
    <nc r="C21" t="inlineStr">
      <is>
        <t>Rum</t>
      </is>
    </nc>
  </rcc>
  <rcc rId="2910" sId="6">
    <oc r="D21">
      <f>VLOOKUP($C21,'2019-20 Final'!$C:$F,2,0)</f>
    </oc>
    <nc r="D21" t="inlineStr">
      <is>
        <t>All Countries</t>
      </is>
    </nc>
  </rcc>
  <rcc rId="2911" sId="6">
    <oc r="E21">
      <f>VLOOKUP($C21,'2019-20 Final'!$C:$F,3,0)</f>
    </oc>
    <nc r="E21" t="inlineStr">
      <is>
        <t>$28.20+</t>
      </is>
    </nc>
  </rcc>
  <rcc rId="2912" sId="6">
    <oc r="F21">
      <f>VLOOKUP($C21,'2019-20 Final'!$C:$F,4,0)</f>
    </oc>
    <nc r="F21" t="inlineStr">
      <is>
        <t xml:space="preserve">
Consideration will be given for the following purchases:
Year-round Premium, Deluxe and Spiced/Flavoured rum: Unique and/or renowned rums that broaden the representation of key rum-producing countries. Spiced/flavoured rums focus on offering differentiation to the current assortment or are line extensions of current successful brands. Strong packaging and marketing support required.   Priority will be given to Rums priced in the new super premium price band $31.95-$35.00.                                                                                                         
Rum shop: Seeking gems from all rum nations that have reputable accolades. These rums will appeal to the rum enthusiast and offer strong points of difference to the current assortment, highly allocated products or special edition bottles. These will be very small buys and may also have a limited store distribution in a designated number of stores + e-comm presence.  Success in other markets is a benefit.  Ideal call to submit previous Vintages submissions.
Cachaça: Limited seasonal or one-shot opportunities may exist to test new cachaça offerings in order to feed current interest and growth. </t>
      </is>
    </nc>
  </rcc>
  <rcc rId="2913" sId="6">
    <oc r="K21">
      <f>VLOOKUP(C21,'2019-20 Final'!$C:$K,9,0)</f>
    </oc>
    <nc r="K21">
      <v>4</v>
    </nc>
  </rcc>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72" sId="6">
    <nc r="C15" t="inlineStr">
      <is>
        <t>Wines from Portugal</t>
      </is>
    </nc>
  </rcc>
  <rcc rId="2773" sId="6">
    <oc r="A15">
      <f>VLOOKUP(C15,'2019-20 Final'!$C$4:$L$79,10,0)</f>
    </oc>
    <nc r="A15" t="inlineStr">
      <is>
        <t>EW Wines</t>
      </is>
    </nc>
  </rcc>
  <rcc rId="2774" sId="6">
    <oc r="A21">
      <f>VLOOKUP(C21,'2019-20 Final'!$C$4:$L$79,10,0)</f>
    </oc>
    <nc r="A21" t="inlineStr">
      <is>
        <t>EW Wines</t>
      </is>
    </nc>
  </rcc>
  <rcc rId="2775" sId="6">
    <nc r="C21" t="inlineStr">
      <is>
        <t>Champagne</t>
      </is>
    </nc>
  </rcc>
  <rcv guid="{185A5CD5-3184-493D-8586-15BEEE1E3F5A}" action="delete"/>
  <rdn rId="0" localSheetId="1" customView="1" name="Z_185A5CD5_3184_493D_8586_15BEEE1E3F5A_.wvu.PrintArea" hidden="1" oldHidden="1">
    <formula>'LY call-New Dates'!$A$3:$M$82</formula>
    <oldFormula>'LY call-New Dates'!$A$3:$M$82</oldFormula>
  </rdn>
  <rdn rId="0" localSheetId="1" customView="1" name="Z_185A5CD5_3184_493D_8586_15BEEE1E3F5A_.wvu.PrintTitles" hidden="1" oldHidden="1">
    <formula>'LY call-New Dates'!$3:$3</formula>
    <oldFormula>'LY call-New Dates'!$3:$3</oldFormula>
  </rdn>
  <rdn rId="0" localSheetId="1" customView="1" name="Z_185A5CD5_3184_493D_8586_15BEEE1E3F5A_.wvu.FilterData" hidden="1" oldHidden="1">
    <formula>'LY call-New Dates'!$A$3:$Q$82</formula>
    <oldFormula>'LY call-New Dates'!$A$3:$Q$82</oldFormula>
  </rdn>
  <rdn rId="0" localSheetId="2" customView="1" name="Z_185A5CD5_3184_493D_8586_15BEEE1E3F5A_.wvu.FilterData" hidden="1" oldHidden="1">
    <formula>'2019-2020 Needs Grid'!$A$2:$N$73</formula>
    <oldFormula>'2019-2020 Needs Grid'!$A$2:$N$73</oldFormula>
  </rdn>
  <rdn rId="0" localSheetId="3" customView="1" name="Z_185A5CD5_3184_493D_8586_15BEEE1E3F5A_.wvu.FilterData" hidden="1" oldHidden="1">
    <formula>'2018-19 Needs Trade Grid'!$A$1:$L$70</formula>
    <oldFormula>'2018-19 Needs Trade Grid'!$A$1:$L$70</oldFormula>
  </rdn>
  <rdn rId="0" localSheetId="6" customView="1" name="Z_185A5CD5_3184_493D_8586_15BEEE1E3F5A_.wvu.FilterData" hidden="1" oldHidden="1">
    <formula>'2020-21 Needs Grid'!$A$2:$K$57</formula>
    <oldFormula>'2020-21 Needs Grid'!$A$2:$K$57</oldFormula>
  </rdn>
  <rcv guid="{185A5CD5-3184-493D-8586-15BEEE1E3F5A}" action="add"/>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82" sId="6">
    <nc r="C4" t="inlineStr">
      <is>
        <t>Champagne</t>
      </is>
    </nc>
  </rcc>
  <rcc rId="2783" sId="6">
    <oc r="A4">
      <f>VLOOKUP(C4,'2019-20 Final'!$C$4:$L$79,10,0)</f>
    </oc>
    <nc r="A4" t="inlineStr">
      <is>
        <t>EW Wines</t>
      </is>
    </nc>
  </rcc>
  <rcc rId="2784" sId="6">
    <oc r="C21" t="inlineStr">
      <is>
        <t>Champagne</t>
      </is>
    </oc>
    <nc r="C21"/>
  </rcc>
  <rcc rId="2785" sId="6">
    <oc r="A21" t="inlineStr">
      <is>
        <t>EW Wines</t>
      </is>
    </oc>
    <nc r="A21"/>
  </rcc>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86" sId="6" odxf="1" dxf="1">
    <nc r="C13" t="inlineStr">
      <is>
        <t>Whisky Shop – Winter Release</t>
      </is>
    </nc>
    <odxf>
      <alignment horizontal="center" readingOrder="0"/>
    </odxf>
    <ndxf>
      <alignment horizontal="left" readingOrder="0"/>
    </ndxf>
  </rcc>
  <rfmt sheetId="2" sqref="B13">
    <dxf>
      <fill>
        <patternFill patternType="solid">
          <bgColor rgb="FF92D050"/>
        </patternFill>
      </fill>
    </dxf>
  </rfmt>
  <rcc rId="2787" sId="6" odxf="1" dxf="1">
    <nc r="C26" t="inlineStr">
      <is>
        <t>Whisky Shop – Spring &amp; Summer release</t>
      </is>
    </nc>
    <odxf>
      <alignment horizontal="center" readingOrder="0"/>
    </odxf>
    <ndxf>
      <alignment horizontal="left" readingOrder="0"/>
    </ndxf>
  </rcc>
  <rfmt sheetId="2" sqref="B34">
    <dxf>
      <fill>
        <patternFill patternType="solid">
          <bgColor rgb="FF92D050"/>
        </patternFill>
      </fill>
    </dxf>
  </rfmt>
  <rcc rId="2788" sId="6" odxf="1" dxf="1">
    <nc r="C31" t="inlineStr">
      <is>
        <t>Summer Seasonal Liqueurs &amp; Tequila</t>
      </is>
    </nc>
    <odxf>
      <alignment horizontal="center" readingOrder="0"/>
    </odxf>
    <ndxf>
      <alignment horizontal="left" readingOrder="0"/>
    </ndxf>
  </rcc>
  <rfmt sheetId="2" sqref="B40">
    <dxf>
      <fill>
        <patternFill patternType="solid">
          <bgColor rgb="FF92D050"/>
        </patternFill>
      </fill>
    </dxf>
  </rfmt>
  <rcc rId="2789" sId="6" odxf="1" dxf="1">
    <nc r="C51" t="inlineStr">
      <is>
        <t>Whisky Shop – Fall release</t>
      </is>
    </nc>
    <odxf>
      <alignment horizontal="center" readingOrder="0"/>
    </odxf>
    <ndxf>
      <alignment horizontal="left" readingOrder="0"/>
    </ndxf>
  </rcc>
  <rfmt sheetId="2" sqref="B63">
    <dxf>
      <fill>
        <patternFill patternType="solid">
          <bgColor rgb="FF92D050"/>
        </patternFill>
      </fill>
    </dxf>
  </rfmt>
  <rcc rId="2790" sId="6">
    <nc r="C6" t="inlineStr">
      <is>
        <t>Online Exclusive Gifting Proposals – Spirits Only</t>
      </is>
    </nc>
  </rcc>
  <rfmt sheetId="2" sqref="B11">
    <dxf>
      <fill>
        <patternFill patternType="solid">
          <bgColor rgb="FF92D050"/>
        </patternFill>
      </fill>
    </dxf>
  </rfmt>
  <rcc rId="2791" sId="6">
    <nc r="C16" t="inlineStr">
      <is>
        <t>Ontario Small Distiller Direct-to-Store Delivery Program</t>
      </is>
    </nc>
  </rcc>
  <rfmt sheetId="2" sqref="B19">
    <dxf>
      <fill>
        <patternFill patternType="solid">
          <bgColor rgb="FF92D050"/>
        </patternFill>
      </fill>
    </dxf>
  </rfmt>
  <rcc rId="2792" sId="6">
    <nc r="C30" t="inlineStr">
      <is>
        <t>Ontario Small Distiller Direct-to-Store Delivery Program</t>
      </is>
    </nc>
  </rcc>
  <rfmt sheetId="2" sqref="B35">
    <dxf>
      <fill>
        <patternFill patternType="solid">
          <bgColor rgb="FF92D050"/>
        </patternFill>
      </fill>
    </dxf>
  </rfmt>
  <rcc rId="2793" sId="6">
    <nc r="C40" t="inlineStr">
      <is>
        <t>Ontario Small Distiller Direct-to-Store Delivery Program</t>
      </is>
    </nc>
  </rcc>
  <rfmt sheetId="2" sqref="B50">
    <dxf>
      <fill>
        <patternFill patternType="solid">
          <bgColor rgb="FF92D050"/>
        </patternFill>
      </fill>
    </dxf>
  </rfmt>
  <rcc rId="2794" sId="6">
    <nc r="C56" t="inlineStr">
      <is>
        <t>Ontario Small Distiller Direct-to-Store Delivery Program</t>
      </is>
    </nc>
  </rcc>
  <rfmt sheetId="2" sqref="B68">
    <dxf>
      <fill>
        <patternFill patternType="solid">
          <bgColor rgb="FF92D050"/>
        </patternFill>
      </fill>
    </dxf>
  </rfmt>
  <rcc rId="2795" sId="6" odxf="1" dxf="1">
    <nc r="C57" t="inlineStr">
      <is>
        <t>Fall Seasonal/Asian Spirits</t>
      </is>
    </nc>
    <odxf>
      <font>
        <sz val="10"/>
      </font>
    </odxf>
    <ndxf>
      <font>
        <sz val="10"/>
        <color auto="1"/>
      </font>
    </ndxf>
  </rcc>
  <rfmt sheetId="2" sqref="B73">
    <dxf>
      <fill>
        <patternFill patternType="solid">
          <bgColor rgb="FF92D050"/>
        </patternFill>
      </fill>
    </dxf>
  </rfmt>
  <rcv guid="{A419E118-27CE-453F-8E2E-57861CD2041E}" action="delete"/>
  <rdn rId="0" localSheetId="1" customView="1" name="Z_A419E118_27CE_453F_8E2E_57861CD2041E_.wvu.PrintArea" hidden="1" oldHidden="1">
    <formula>'LY call-New Dates'!$A$3:$M$82</formula>
    <oldFormula>'LY call-New Dates'!$A$3:$M$82</oldFormula>
  </rdn>
  <rdn rId="0" localSheetId="1" customView="1" name="Z_A419E118_27CE_453F_8E2E_57861CD2041E_.wvu.PrintTitles" hidden="1" oldHidden="1">
    <formula>'LY call-New Dates'!$3:$3</formula>
    <oldFormula>'LY call-New Dates'!$3:$3</oldFormula>
  </rdn>
  <rdn rId="0" localSheetId="1" customView="1" name="Z_A419E118_27CE_453F_8E2E_57861CD2041E_.wvu.FilterData" hidden="1" oldHidden="1">
    <formula>'LY call-New Dates'!$A$3:$Q$82</formula>
    <oldFormula>'LY call-New Dates'!$A$3:$Q$82</oldFormula>
  </rdn>
  <rdn rId="0" localSheetId="2" customView="1" name="Z_A419E118_27CE_453F_8E2E_57861CD2041E_.wvu.FilterData" hidden="1" oldHidden="1">
    <formula>'2019-2020 Needs Grid'!$A$2:$N$73</formula>
  </rdn>
  <rdn rId="0" localSheetId="3" customView="1" name="Z_A419E118_27CE_453F_8E2E_57861CD2041E_.wvu.FilterData" hidden="1" oldHidden="1">
    <formula>'2018-19 Needs Trade Grid'!$A$1:$L$70</formula>
    <oldFormula>'2018-19 Needs Trade Grid'!$A$1:$L$70</oldFormula>
  </rdn>
  <rdn rId="0" localSheetId="6" customView="1" name="Z_A419E118_27CE_453F_8E2E_57861CD2041E_.wvu.FilterData" hidden="1" oldHidden="1">
    <formula>'2020-21 Needs Grid'!$A$2:$K$57</formula>
  </rdn>
  <rcv guid="{A419E118-27CE-453F-8E2E-57861CD2041E}" action="add"/>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02" sId="3" odxf="1" dxf="1" numFmtId="11">
    <oc r="E40" t="inlineStr">
      <is>
        <t>$26.75+</t>
      </is>
    </oc>
    <nc r="E40">
      <v>27.75</v>
    </nc>
    <odxf>
      <numFmt numFmtId="0" formatCode="General"/>
    </odxf>
    <ndxf>
      <numFmt numFmtId="12" formatCode="&quot;$&quot;#,##0.00_);[Red]\(&quot;$&quot;#,##0.00\)"/>
    </ndxf>
  </rcc>
  <rcc rId="2803" sId="3" odxf="1" dxf="1" numFmtId="11">
    <oc r="E47" t="inlineStr">
      <is>
        <t>$26.75+</t>
      </is>
    </oc>
    <nc r="E47">
      <v>27.75</v>
    </nc>
    <odxf>
      <numFmt numFmtId="0" formatCode="General"/>
    </odxf>
    <ndxf>
      <numFmt numFmtId="12" formatCode="&quot;$&quot;#,##0.00_);[Red]\(&quot;$&quot;#,##0.00\)"/>
    </ndxf>
  </rcc>
  <rcc rId="2804" sId="3" odxf="1" dxf="1" numFmtId="11">
    <oc r="E49" t="inlineStr">
      <is>
        <t>$26.75+</t>
      </is>
    </oc>
    <nc r="E49">
      <v>27.75</v>
    </nc>
    <odxf>
      <numFmt numFmtId="0" formatCode="General"/>
    </odxf>
    <ndxf>
      <numFmt numFmtId="12" formatCode="&quot;$&quot;#,##0.00_);[Red]\(&quot;$&quot;#,##0.00\)"/>
    </ndxf>
  </rcc>
  <rcc rId="2805" sId="3" odxf="1" dxf="1" numFmtId="11">
    <oc r="E51" t="inlineStr">
      <is>
        <t>$26.75+</t>
      </is>
    </oc>
    <nc r="E51">
      <v>27.75</v>
    </nc>
    <odxf>
      <numFmt numFmtId="0" formatCode="General"/>
    </odxf>
    <ndxf>
      <numFmt numFmtId="12" formatCode="&quot;$&quot;#,##0.00_);[Red]\(&quot;$&quot;#,##0.00\)"/>
    </ndxf>
  </rcc>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06" sId="6" odxf="1" dxf="1" numFmtId="11">
    <oc r="E16">
      <f>VLOOKUP($C16,'2019-20 Final'!$C:$F,3,0)</f>
    </oc>
    <nc r="E16">
      <v>27.75</v>
    </nc>
    <odxf>
      <numFmt numFmtId="0" formatCode="General"/>
    </odxf>
    <ndxf>
      <numFmt numFmtId="12" formatCode="&quot;$&quot;#,##0.00_);[Red]\(&quot;$&quot;#,##0.00\)"/>
    </ndxf>
  </rcc>
  <rcc rId="2807" sId="6" odxf="1" dxf="1" numFmtId="11">
    <oc r="E30">
      <f>VLOOKUP($C30,'2019-20 Final'!$C:$F,3,0)</f>
    </oc>
    <nc r="E30">
      <v>27.75</v>
    </nc>
    <odxf>
      <numFmt numFmtId="0" formatCode="General"/>
    </odxf>
    <ndxf>
      <numFmt numFmtId="12" formatCode="&quot;$&quot;#,##0.00_);[Red]\(&quot;$&quot;#,##0.00\)"/>
    </ndxf>
  </rcc>
  <rcc rId="2808" sId="6" odxf="1" dxf="1" numFmtId="11">
    <oc r="E40">
      <f>VLOOKUP($C40,'2019-20 Final'!$C:$F,3,0)</f>
    </oc>
    <nc r="E40">
      <v>27.75</v>
    </nc>
    <odxf>
      <numFmt numFmtId="0" formatCode="General"/>
    </odxf>
    <ndxf>
      <numFmt numFmtId="12" formatCode="&quot;$&quot;#,##0.00_);[Red]\(&quot;$&quot;#,##0.00\)"/>
    </ndxf>
  </rcc>
  <rcc rId="2809" sId="6" odxf="1" dxf="1" numFmtId="11">
    <oc r="E56">
      <f>VLOOKUP($C56,'2019-20 Final'!$C:$F,3,0)</f>
    </oc>
    <nc r="E56">
      <v>27.75</v>
    </nc>
    <odxf>
      <numFmt numFmtId="0" formatCode="General"/>
    </odxf>
    <ndxf>
      <numFmt numFmtId="12" formatCode="&quot;$&quot;#,##0.00_);[Red]\(&quot;$&quot;#,##0.00\)"/>
    </ndxf>
  </rcc>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10" sId="6" odxf="1" dxf="1">
    <nc r="C34" t="inlineStr">
      <is>
        <t>Summer Seasonal Liqueurs &amp; Tequila</t>
      </is>
    </nc>
    <odxf>
      <alignment horizontal="center" readingOrder="0"/>
    </odxf>
    <ndxf>
      <alignment horizontal="left" readingOrder="0"/>
    </ndxf>
  </rcc>
  <rcc rId="2811" sId="6">
    <oc r="C31" t="inlineStr">
      <is>
        <t>Summer Seasonal Liqueurs &amp; Tequila</t>
      </is>
    </oc>
    <nc r="C31"/>
  </rcc>
  <rcc rId="2812" sId="3">
    <oc r="E48" t="inlineStr">
      <is>
        <t>(Seasonal Liqueurs) $20.00 -$39.95
(Barkeep’s Pantry)
$20.00+
                                   (Tequila) $34.95 -$99.95</t>
      </is>
    </oc>
    <nc r="E48" t="inlineStr">
      <is>
        <t>(Seasonal Liqueurs) $20.00 -$39.95
(Cocktail Essentials) $20.00+
                                   (Tequila) $36.95 - +$99.95</t>
      </is>
    </nc>
  </rcc>
  <rcc rId="2813" sId="3">
    <oc r="F48" t="inlineStr">
      <is>
        <r>
          <t xml:space="preserve">Seasonal Liqueurs: Preference will be given to brand extensions or branded program with new and innovative flavours. Preference will be given to products that fall in the $20.00-$29.95 price range (750mL). Strong marketing support required. Ease of use.
Commitment to gaining licensee support. Brand or size extensions.
Barkeep’s pantry: Unique mixology-focused products for targeted distribution to fill gaps in assortment. Commitment to gaining licensee support. One-shot or year-round program. Agents must confirm available quantities before making product application in NISS. Agents are encouraged to survey licensee interest in advance. Standout packaging.
</t>
        </r>
        <r>
          <rPr>
            <b/>
            <sz val="10"/>
            <color indexed="8"/>
            <rFont val="Calibri"/>
            <family val="2"/>
          </rPr>
          <t xml:space="preserve">
</t>
        </r>
        <r>
          <rPr>
            <sz val="10"/>
            <color indexed="8"/>
            <rFont val="Calibri"/>
            <family val="2"/>
          </rPr>
          <t xml:space="preserve">Tequila (100% agave &amp; mezcal): For seasonal and one-shot listing. Established, successful brands in foreign markets or other Canadian provinces. Standout packaging. Strong marketing budget. Commitment to gaining licensee support (target 24% of total sales).
</t>
        </r>
      </is>
    </oc>
    <nc r="F48" t="inlineStr">
      <is>
        <r>
          <t xml:space="preserve">Seasonal Liqueurs: Preference will be given to brand extensions or branded program with new and innovative flavours. Preference will be given to products that fall in the $20.00-$29.95 price range (750mL). Strong marketing support required.
Commitment to gaining licensee support. Brand or size extensions.
Cocktail Essentials: Unique mixology-focused products for targeted distribution to fill gaps in assortment. Commitment to gaining licensee support. One-shot or year-round program. Agents must confirm available quantities before making product application in NISS. Agents are encouraged to survey licensee interest in advance. Standout packaging.
</t>
        </r>
        <r>
          <rPr>
            <b/>
            <sz val="10"/>
            <color indexed="8"/>
            <rFont val="Calibri"/>
            <family val="2"/>
          </rPr>
          <t xml:space="preserve">
</t>
        </r>
        <r>
          <rPr>
            <sz val="10"/>
            <color indexed="8"/>
            <rFont val="Calibri"/>
            <family val="2"/>
          </rPr>
          <t xml:space="preserve">Tequila (100% agave &amp; mezcal): For seasonal and one-shot listing. Established, successful brands in foreign markets or other Canadian provinces. Standout packaging. Strong marketing budget. Commitment to gaining licensee support (target 24% of total sales).
</t>
        </r>
      </is>
    </nc>
  </rcc>
  <rcv guid="{A419E118-27CE-453F-8E2E-57861CD2041E}" action="delete"/>
  <rdn rId="0" localSheetId="1" customView="1" name="Z_A419E118_27CE_453F_8E2E_57861CD2041E_.wvu.PrintArea" hidden="1" oldHidden="1">
    <formula>'LY call-New Dates'!$A$3:$M$82</formula>
    <oldFormula>'LY call-New Dates'!$A$3:$M$82</oldFormula>
  </rdn>
  <rdn rId="0" localSheetId="1" customView="1" name="Z_A419E118_27CE_453F_8E2E_57861CD2041E_.wvu.PrintTitles" hidden="1" oldHidden="1">
    <formula>'LY call-New Dates'!$3:$3</formula>
    <oldFormula>'LY call-New Dates'!$3:$3</oldFormula>
  </rdn>
  <rdn rId="0" localSheetId="1" customView="1" name="Z_A419E118_27CE_453F_8E2E_57861CD2041E_.wvu.FilterData" hidden="1" oldHidden="1">
    <formula>'LY call-New Dates'!$A$3:$Q$82</formula>
    <oldFormula>'LY call-New Dates'!$A$3:$Q$82</oldFormula>
  </rdn>
  <rdn rId="0" localSheetId="2" customView="1" name="Z_A419E118_27CE_453F_8E2E_57861CD2041E_.wvu.FilterData" hidden="1" oldHidden="1">
    <formula>'2019-2020 Needs Grid'!$A$2:$N$73</formula>
    <oldFormula>'2019-2020 Needs Grid'!$A$2:$N$73</oldFormula>
  </rdn>
  <rdn rId="0" localSheetId="3" customView="1" name="Z_A419E118_27CE_453F_8E2E_57861CD2041E_.wvu.FilterData" hidden="1" oldHidden="1">
    <formula>'2018-19 Needs Trade Grid'!$A$3:$L$70</formula>
    <oldFormula>'2018-19 Needs Trade Grid'!$A$1:$L$70</oldFormula>
  </rdn>
  <rdn rId="0" localSheetId="6" customView="1" name="Z_A419E118_27CE_453F_8E2E_57861CD2041E_.wvu.FilterData" hidden="1" oldHidden="1">
    <formula>'2020-21 Needs Grid'!$A$2:$N$57</formula>
    <oldFormula>'2020-21 Needs Grid'!$A$2:$K$57</oldFormula>
  </rdn>
  <rcv guid="{A419E118-27CE-453F-8E2E-57861CD2041E}" action="add"/>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20" sId="5">
    <oc r="E48" t="inlineStr">
      <is>
        <t>(Seasonal Liqueurs) $20.00 -$39.95
(Barkeep’s Pantry)
$20.00+
                                   (Tequila) $34.95 -$99.95</t>
      </is>
    </oc>
    <nc r="E48" t="inlineStr">
      <is>
        <t>(Seasonal Liqueurs) $20.00 -$39.95
(Cocktail Essentials)
$20.00+
                                   (Tequila) $36.95 - +$99.95</t>
      </is>
    </nc>
  </rcc>
  <rcc rId="2821" sId="5">
    <oc r="F48" t="inlineStr">
      <is>
        <t xml:space="preserve">Seasonal Liqueurs: Preference will be given to brand extensions or branded program with new and innovative flavours. Preference will be given to products that fall in the $20.00-$29.95 price range (750mL). Strong marketing support required. Ease of use.
Commitment to gaining licensee support. Brand or size extensions.
Barkeep’s pantry: Unique mixology-focused products for targeted distribution to fill gaps in assortment. Commitment to gaining licensee support. One-shot or year-round program. Agents must confirm available quantities before making product application in NISS. Agents are encouraged to survey licensee interest in advance. Standout packaging.
Tequila (100% agave &amp; mezcal): For seasonal and one-shot listing. Established, successful brands in foreign markets or other Canadian provinces. Standout packaging. Strong marketing budget. Commitment to gaining licensee support (target 24% of total sales).
</t>
      </is>
    </oc>
    <nc r="F48" t="inlineStr">
      <is>
        <t xml:space="preserve">Seasonal Liqueurs: Preference will be given to brand extensions or branded program with new and innovative flavours. Preference will be given to products that fall in the $20.00-$29.95 price range (750mL). Strong marketing support required. 
Commitment to gaining licensee support. Brand or size extensions.
Cocktail Essentials: Unique mixology-focused products for targeted distribution to fill gaps in assortment. Commitment to gaining licensee support. One-shot or year-round program. Agents must confirm available quantities before making product application in NISS. Agents are encouraged to survey licensee interest in advance. Standout packaging.
Tequila (100% agave &amp; mezcal): For seasonal and one-shot listing. Established, successful brands in foreign markets or other Canadian provinces. Standout packaging. Strong marketing budget. Commitment to gaining licensee support (target 24% of total sales).
</t>
      </is>
    </nc>
  </rcc>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22" sId="5">
    <oc r="E57" t="inlineStr">
      <is>
        <t>$25.95+</t>
      </is>
    </oc>
    <nc r="E57" t="inlineStr">
      <is>
        <t>$27.75+</t>
      </is>
    </nc>
  </rcc>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23" sId="6" odxf="1" dxf="1">
    <oc r="E56">
      <v>27.75</v>
    </oc>
    <nc r="E56">
      <f>VLOOKUP($C56,'2019-20 Final'!$C:$F,3,0)</f>
    </nc>
    <odxf>
      <numFmt numFmtId="12" formatCode="&quot;$&quot;#,##0.00_);[Red]\(&quot;$&quot;#,##0.00\)"/>
    </odxf>
    <ndxf>
      <numFmt numFmtId="0" formatCode="General"/>
    </ndxf>
  </rcc>
  <rcc rId="2824" sId="6" odxf="1" dxf="1">
    <oc r="E40">
      <v>27.75</v>
    </oc>
    <nc r="E40">
      <f>VLOOKUP($C40,'2019-20 Final'!$C:$F,3,0)</f>
    </nc>
    <odxf>
      <numFmt numFmtId="12" formatCode="&quot;$&quot;#,##0.00_);[Red]\(&quot;$&quot;#,##0.00\)"/>
    </odxf>
    <ndxf>
      <numFmt numFmtId="0" formatCode="General"/>
    </ndxf>
  </rcc>
  <rcc rId="2825" sId="6" odxf="1" dxf="1">
    <oc r="E30">
      <v>27.75</v>
    </oc>
    <nc r="E30">
      <f>VLOOKUP($C30,'2019-20 Final'!$C:$F,3,0)</f>
    </nc>
    <odxf>
      <numFmt numFmtId="12" formatCode="&quot;$&quot;#,##0.00_);[Red]\(&quot;$&quot;#,##0.00\)"/>
    </odxf>
    <ndxf>
      <numFmt numFmtId="0" formatCode="General"/>
    </ndxf>
  </rcc>
  <rfmt sheetId="6" sqref="E16" start="0" length="0">
    <dxf>
      <numFmt numFmtId="0" formatCode="General"/>
    </dxf>
  </rfmt>
  <rcc rId="2826" sId="6">
    <oc r="E16">
      <v>27.75</v>
    </oc>
    <nc r="E16">
      <f>VLOOKUP($C16,'2019-20 Final'!$C:$F,3,0)</f>
    </nc>
  </rcc>
  <rcc rId="2827" sId="5">
    <oc r="E41" t="inlineStr">
      <is>
        <t>$26.75+</t>
      </is>
    </oc>
    <nc r="E41" t="inlineStr">
      <is>
        <t>$27.75+</t>
      </is>
    </nc>
  </rcc>
  <rcc rId="2828" sId="5">
    <oc r="E47" t="inlineStr">
      <is>
        <t>$26.75+</t>
      </is>
    </oc>
    <nc r="E47" t="inlineStr">
      <is>
        <t>$27.75+</t>
      </is>
    </nc>
  </rcc>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29" sId="5">
    <oc r="F39" t="inlineStr">
      <is>
        <t xml:space="preserve">Premium whiskies from around the world. Products should be unique, award winning and highly regarded. Preference may be given to new brands or emerging regions new to the Ontario market. Submissions are considered for a quarterly release in the Whisky Shop program (120 stores). Turn 2: Duration Feb. 2020 to May 2020. 750mL and 200mL equivalents are encouraged. Distillery features may be considered, meaning 3-5 products from one distillery will be featured. To be considered for a distillery feature, a written proposal must be submitted. </t>
      </is>
    </oc>
    <nc r="F39" t="inlineStr">
      <is>
        <t xml:space="preserve">Premium whiskies from around the world. Products should be unique, award winning and highly regarded. Preference may be given to new brands or emerging regions new to the Ontario market. Submissions are considered for a quarterly release in the Whisky Shop program (135 stores). Turn 2: Duration Feb. to May. 750mL and 200mL equivalents are encouraged. Distillery features may be considered, meaning 3-5 products from one distillery will be featured. To be considered for a distillery feature, a written proposal must be submitted. </t>
      </is>
    </nc>
  </rcc>
  <rcc rId="2830" sId="5">
    <oc r="F46" t="inlineStr">
      <is>
        <t xml:space="preserve">Premium whiskies from around the world. Products should be unique, award winning and highly regarded. Preference may be given to new brands or emerging regions new to the Ontario market. Submissions are considered for a quarterly release in the Whisky Shop program (120 stores). The spring turn duration is April to July. The summer turn duration is July 2017 to Oct 2017. 750mL and 200mL equivalents are encouraged.
Distillery features may be considered, meaning 3-5 products from one distillery will be featured. To be considered for a distillery feature, a written proposal must be submitted to the category prior to the pre-submission deadline.
</t>
      </is>
    </oc>
    <nc r="F46" t="inlineStr">
      <is>
        <t xml:space="preserve">Premium whiskies from around the world. Products should be unique, award winning and highly regarded. Preference may be given to new brands or emerging regions new to the Ontario market. Submissions are considered for a quarterly release in the Whisky Shop program (135 stores). The Spring turn duration is April to July. The summer turn duration is July to October. 750mL and 200mL equivalents are encouraged.
Distillery features may be considered, meaning 3-5 products from one distillery will be featured. To be considered for a distillery feature, a written proposal must be submitted to the category prior to the pre-submission deadline.
</t>
      </is>
    </nc>
  </rcc>
  <rcv guid="{A419E118-27CE-453F-8E2E-57861CD2041E}" action="delete"/>
  <rdn rId="0" localSheetId="1" customView="1" name="Z_A419E118_27CE_453F_8E2E_57861CD2041E_.wvu.PrintArea" hidden="1" oldHidden="1">
    <formula>'LY call-New Dates'!$A$3:$M$82</formula>
    <oldFormula>'LY call-New Dates'!$A$3:$M$82</oldFormula>
  </rdn>
  <rdn rId="0" localSheetId="1" customView="1" name="Z_A419E118_27CE_453F_8E2E_57861CD2041E_.wvu.PrintTitles" hidden="1" oldHidden="1">
    <formula>'LY call-New Dates'!$3:$3</formula>
    <oldFormula>'LY call-New Dates'!$3:$3</oldFormula>
  </rdn>
  <rdn rId="0" localSheetId="1" customView="1" name="Z_A419E118_27CE_453F_8E2E_57861CD2041E_.wvu.FilterData" hidden="1" oldHidden="1">
    <formula>'LY call-New Dates'!$A$3:$Q$82</formula>
    <oldFormula>'LY call-New Dates'!$A$3:$Q$82</oldFormula>
  </rdn>
  <rdn rId="0" localSheetId="2" customView="1" name="Z_A419E118_27CE_453F_8E2E_57861CD2041E_.wvu.FilterData" hidden="1" oldHidden="1">
    <formula>'2019-2020 Needs Grid'!$A$2:$N$73</formula>
    <oldFormula>'2019-2020 Needs Grid'!$A$2:$N$73</oldFormula>
  </rdn>
  <rdn rId="0" localSheetId="3" customView="1" name="Z_A419E118_27CE_453F_8E2E_57861CD2041E_.wvu.FilterData" hidden="1" oldHidden="1">
    <formula>'2018-19 Needs Trade Grid'!$A$3:$L$70</formula>
    <oldFormula>'2018-19 Needs Trade Grid'!$A$3:$L$70</oldFormula>
  </rdn>
  <rdn rId="0" localSheetId="6" customView="1" name="Z_A419E118_27CE_453F_8E2E_57861CD2041E_.wvu.FilterData" hidden="1" oldHidden="1">
    <formula>'2020-21 Needs Grid'!$A$2:$N$57</formula>
    <oldFormula>'2020-21 Needs Grid'!$A$2:$N$57</oldFormula>
  </rdn>
  <rdn rId="0" localSheetId="5" customView="1" name="Z_A419E118_27CE_453F_8E2E_57861CD2041E_.wvu.FilterData" hidden="1" oldHidden="1">
    <formula>'2019-20 Final'!$A$37:$L$57</formula>
  </rdn>
  <rcv guid="{A419E118-27CE-453F-8E2E-57861CD2041E}"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14" sId="6">
    <nc r="C23" t="inlineStr">
      <is>
        <t>Vodka</t>
      </is>
    </nc>
  </rcc>
  <rcc rId="2915" sId="6">
    <oc r="D23">
      <f>VLOOKUP($C23,'2019-20 Final'!$C:$F,2,0)</f>
    </oc>
    <nc r="D23" t="inlineStr">
      <is>
        <t>All Countries</t>
      </is>
    </nc>
  </rcc>
  <rcc rId="2916" sId="6">
    <oc r="E23">
      <f>VLOOKUP($C23,'2019-20 Final'!$C:$F,3,0)</f>
    </oc>
    <nc r="E23" t="inlineStr">
      <is>
        <t>$28.20+</t>
      </is>
    </nc>
  </rcc>
  <rcc rId="2917" sId="6">
    <oc r="F23">
      <f>VLOOKUP($C23,'2019-20 Final'!$C:$F,4,0)</f>
    </oc>
    <nc r="F23" t="inlineStr">
      <is>
        <t xml:space="preserve">Consideration will be given for the following purchases: 
Year-round Premium, Super-Premium and Deluxe vodka with established, successful brands in other markets or new brands with innovative packaging and/or targeting a new customer. Authenticity at all touchpoints is key. Strong marketing support required. Preference will be given to products priced $28.20-$35.00 to support the trade-up strategy.
Seasonal/one-shot Premium, Super-Premium and Deluxe vodka products that offer strong points of difference to the current assortment (i.e., local, craft/artisanal, unique distillation methods or marketing approaches). Success in other markets is a benefit.
Vodka gifts: Seasonal/one-shot opportunities are encouraged and will be considered in this call. Launch timeframe will depend on the appropriate occasion/season (i.e., Father's Day).
E-comm: As part of the online product strategy, lcbo.com will house curate 'shops' on an on-going basis. These one-shot purchases will  appeal to the vodka connoisseur and offer strong points of difference to the current assortment, such as niche assortment products, highly allocated products or special edition bottles. These will be very small buys and may also have a limited store distribution.
</t>
      </is>
    </nc>
  </rcc>
  <rcc rId="2918" sId="6">
    <oc r="K23">
      <f>VLOOKUP(C23,'2019-20 Final'!$C:$K,9,0)</f>
    </oc>
    <nc r="K23">
      <v>4</v>
    </nc>
  </rcc>
  <rcc rId="2919" sId="6">
    <nc r="C33" t="inlineStr">
      <is>
        <t>Gin</t>
      </is>
    </nc>
  </rcc>
  <rcc rId="2920" sId="6">
    <oc r="D33">
      <f>VLOOKUP($C33,'2019-20 Final'!$C:$F,2,0)</f>
    </oc>
    <nc r="D33" t="inlineStr">
      <is>
        <t>All Countries</t>
      </is>
    </nc>
  </rcc>
  <rcc rId="2921" sId="6">
    <oc r="E33">
      <f>VLOOKUP($C33,'2019-20 Final'!$C:$F,3,0)</f>
    </oc>
    <nc r="E33" t="inlineStr">
      <is>
        <t>$28.95+</t>
      </is>
    </nc>
  </rcc>
  <rcc rId="2922" sId="6">
    <oc r="F33">
      <f>VLOOKUP($C33,'2019-20 Final'!$C:$F,4,0)</f>
    </oc>
    <nc r="F33" t="inlineStr">
      <is>
        <t>Preference will be given to unique product offerings that target new consumers and focus on quality, authenticity and craftsmanship. Package appeal and marketing strategy/support will be a key consideration. Priority will be given to products priced in the new super premium price band $28.95-$36.35.
Gin Shop: These gins will appeal to the gin connoisseur and will offer strong points of difference to the current assortment, such as niche assortment products, limited availability products or special edition bottles. These will be very small buys and may also have a limited store distribution in a designated number of stores + e-comm presence.  Success in other markets is a benefit. $40.00+.  These products will refresh 2x per year.</t>
      </is>
    </nc>
  </rcc>
  <rcc rId="2923" sId="6">
    <oc r="K33">
      <f>VLOOKUP(C33,'2019-20 Final'!$C:$K,9,0)</f>
    </oc>
    <nc r="K33">
      <v>4</v>
    </nc>
  </rcc>
  <rcc rId="2924" sId="6">
    <nc r="C34" t="inlineStr">
      <is>
        <t>Rum</t>
      </is>
    </nc>
  </rcc>
  <rcc rId="2925" sId="6">
    <oc r="D34">
      <f>VLOOKUP($C34,'2019-20 Final'!$C:$F,2,0)</f>
    </oc>
    <nc r="D34" t="inlineStr">
      <is>
        <t>All Countries</t>
      </is>
    </nc>
  </rcc>
  <rcc rId="2926" sId="6">
    <oc r="E34">
      <f>VLOOKUP($C34,'2019-20 Final'!$C:$F,3,0)</f>
    </oc>
    <nc r="E34" t="inlineStr">
      <is>
        <t>$28.20+</t>
      </is>
    </nc>
  </rcc>
  <rcc rId="2927" sId="6">
    <oc r="F34">
      <f>VLOOKUP($C34,'2019-20 Final'!$C:$F,4,0)</f>
    </oc>
    <nc r="F34" t="inlineStr">
      <is>
        <t xml:space="preserve">
Consideration will be given for the following purchases:
Year-round Premium, Deluxe and Spiced/Flavoured rum: Unique and/or renowned rums that broaden the representation of key rum-producing countries. Spiced/flavoured rums focus on offering differentiation to the current assortment or are line extensions of current successful brands. Strong packaging and marketing support required.   Priority will be given to Rums priced in the new super premium price band $31.95-$35.00.                                                                                                         
Rum shop: Seeking gems from all rum nations that have reputable accolades. These rums will appeal to the rum enthusiast and offer strong points of difference to the current assortment, highly allocated products or special edition bottles. These will be very small buys and may also have a limited store distribution in a designated number of stores + e-comm presence.  Success in other markets is a benefit.  Ideal call to submit previous Vintages submissions.
Cachaça: Limited seasonal or one-shot opportunities may exist to test new cachaça offerings in order to feed current interest and growth. </t>
      </is>
    </nc>
  </rcc>
  <rcc rId="2928" sId="6">
    <oc r="K34">
      <f>VLOOKUP(C34,'2019-20 Final'!$C:$K,9,0)</f>
    </oc>
    <nc r="K34">
      <v>4</v>
    </nc>
  </rcc>
  <rrc rId="2929" sId="6" ref="A57:XFD57" action="insertRow"/>
  <rcc rId="2930" sId="6">
    <nc r="C57" t="inlineStr">
      <is>
        <t>Flavoured Vodka</t>
      </is>
    </nc>
  </rcc>
  <rcc rId="2931" sId="6">
    <nc r="D57" t="inlineStr">
      <is>
        <t>All countries</t>
      </is>
    </nc>
  </rcc>
  <rcc rId="2932" sId="6">
    <nc r="E57" t="inlineStr">
      <is>
        <t>$28.20+</t>
      </is>
    </nc>
  </rcc>
  <rcc rId="2933" sId="6">
    <nc r="F57" t="inlineStr">
      <is>
        <t>Capitalizing on new trends in flavoured vodka, these products can have appeal for the spring summer or fall/winter season or for a specific occasion.  These products will be purchased on a one-shot and seasonal basis and will be merchandised in store section.
All submissions must include a signature mixed drink and cocktail solution. Recipes should be uploaded along with the NISS submission.</t>
      </is>
    </nc>
  </rcc>
  <rcc rId="2934" sId="6" numFmtId="20">
    <nc r="G57">
      <v>44239</v>
    </nc>
  </rcc>
  <rcc rId="2935" sId="6" numFmtId="20">
    <nc r="H57">
      <v>44246</v>
    </nc>
  </rcc>
  <rcc rId="2936" sId="6" numFmtId="20">
    <nc r="I57">
      <v>44267</v>
    </nc>
  </rcc>
  <rcc rId="2937" sId="6" numFmtId="20">
    <nc r="J57">
      <v>44273</v>
    </nc>
  </rcc>
  <rcc rId="2938" sId="6">
    <nc r="K57">
      <v>4</v>
    </nc>
  </rcc>
  <rcc rId="2939" sId="6">
    <nc r="A57" t="inlineStr">
      <is>
        <t>White Spirits</t>
      </is>
    </nc>
  </rcc>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38" sId="5">
    <oc r="F53" t="inlineStr">
      <is>
        <t>Premium whiskies from around the world. Products should be unique, award winning and highly regarded. Preference may be given to new brands or emerging regions new to the Ontario market. Submissions are considered for a quarterly or annual release in the Whisky Shop program (120 stores). The fall turn duration is Oct to Feb. Annual listings are from Oct 2017 to Sept 2018.
750mL and 200mL equivalents are encouraged. Distillery features may be considered, meaning 3-5 products from one distillery will be featured. To be considered for a distillery feature, a written proposal must be submitted to the category prior to the pre-submission deadline.</t>
      </is>
    </oc>
    <nc r="F53" t="inlineStr">
      <is>
        <t>Premium whiskies from around the world. Products should be unique, award winning and highly regarded. Preference may be given to new brands or emerging regions new to the Ontario market. Submissions are considered for a quarterly or annual release in the Whisky Shop program (135 stores). The Fall turn duration is October to February. 
750mL and 200mL equivalents are encouraged. Distillery features may be considered, meaning 3-5 products from one distillery will be featured. To be considered for a distillery feature, a written proposal must be submitted to the category prior to the pre-submission deadline.</t>
      </is>
    </nc>
  </rcc>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419E118-27CE-453F-8E2E-57861CD2041E}" action="delete"/>
  <rdn rId="0" localSheetId="1" customView="1" name="Z_A419E118_27CE_453F_8E2E_57861CD2041E_.wvu.PrintArea" hidden="1" oldHidden="1">
    <formula>'LY call-New Dates'!$A$3:$M$82</formula>
    <oldFormula>'LY call-New Dates'!$A$3:$M$82</oldFormula>
  </rdn>
  <rdn rId="0" localSheetId="1" customView="1" name="Z_A419E118_27CE_453F_8E2E_57861CD2041E_.wvu.PrintTitles" hidden="1" oldHidden="1">
    <formula>'LY call-New Dates'!$3:$3</formula>
    <oldFormula>'LY call-New Dates'!$3:$3</oldFormula>
  </rdn>
  <rdn rId="0" localSheetId="1" customView="1" name="Z_A419E118_27CE_453F_8E2E_57861CD2041E_.wvu.FilterData" hidden="1" oldHidden="1">
    <formula>'LY call-New Dates'!$A$3:$Q$82</formula>
    <oldFormula>'LY call-New Dates'!$A$3:$Q$82</oldFormula>
  </rdn>
  <rdn rId="0" localSheetId="2" customView="1" name="Z_A419E118_27CE_453F_8E2E_57861CD2041E_.wvu.FilterData" hidden="1" oldHidden="1">
    <formula>'2019-2020 Needs Grid'!$A$2:$N$73</formula>
    <oldFormula>'2019-2020 Needs Grid'!$A$2:$N$73</oldFormula>
  </rdn>
  <rdn rId="0" localSheetId="3" customView="1" name="Z_A419E118_27CE_453F_8E2E_57861CD2041E_.wvu.FilterData" hidden="1" oldHidden="1">
    <formula>'2018-19 Needs Trade Grid'!$A$3:$L$70</formula>
    <oldFormula>'2018-19 Needs Trade Grid'!$A$3:$L$70</oldFormula>
  </rdn>
  <rdn rId="0" localSheetId="6" customView="1" name="Z_A419E118_27CE_453F_8E2E_57861CD2041E_.wvu.FilterData" hidden="1" oldHidden="1">
    <formula>'2020-21 Needs Grid'!$A$2:$N$57</formula>
    <oldFormula>'2020-21 Needs Grid'!$A$2:$N$57</oldFormula>
  </rdn>
  <rdn rId="0" localSheetId="5" customView="1" name="Z_A419E118_27CE_453F_8E2E_57861CD2041E_.wvu.FilterData" hidden="1" oldHidden="1">
    <formula>'2019-20 Final'!$A$37:$L$57</formula>
    <oldFormula>'2019-20 Final'!$A$37:$L$57</oldFormula>
  </rdn>
  <rcv guid="{A419E118-27CE-453F-8E2E-57861CD2041E}" action="add"/>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46" sId="5">
    <oc r="F57" t="inlineStr">
      <is>
        <t xml:space="preserve">Focus is on premium and deluxe products in the following sets: Cognac, Armagnac, Calvados, Grappa, Deluxe Brandy, Cream Liquor and Deluxe Aged Rum. These products will be purchased on a one-shot and seasonal basis, and will be merchandised in store section. Preference may be given to products that reflect the newest flavour and cocktail trends, are exciting brand extensions or fill a need missing from our existing portfolio.
Asian Spirits: Limited seasonal or one-shot opportunities may exist to test new offerings in order to feed current interest and growth. </t>
      </is>
    </oc>
    <nc r="F57" t="inlineStr">
      <is>
        <t xml:space="preserve">Focus is on premium and deluxe products in the following sets: Cognac, Armagnac, Calvados, Grappa, Deluxe Brandy, and Liqueurs. These products will be purchased on a one-shot and seasonal basis, and will be merchandised in store section. Preference may be given to products that reflect the newest flavour and cocktail trends, are exciting brand extensions or fill a need missing from our existing portfolio.
</t>
      </is>
    </nc>
  </rcc>
  <rcc rId="2847" sId="5">
    <oc r="C57" t="inlineStr">
      <is>
        <t>Fall Seasonal/Asian Spirits</t>
      </is>
    </oc>
    <nc r="C57" t="inlineStr">
      <is>
        <t>Fall Seasonal Liqueurs</t>
      </is>
    </nc>
  </rcc>
  <rcv guid="{A419E118-27CE-453F-8E2E-57861CD2041E}" action="delete"/>
  <rdn rId="0" localSheetId="1" customView="1" name="Z_A419E118_27CE_453F_8E2E_57861CD2041E_.wvu.PrintArea" hidden="1" oldHidden="1">
    <formula>'LY call-New Dates'!$A$3:$M$82</formula>
    <oldFormula>'LY call-New Dates'!$A$3:$M$82</oldFormula>
  </rdn>
  <rdn rId="0" localSheetId="1" customView="1" name="Z_A419E118_27CE_453F_8E2E_57861CD2041E_.wvu.PrintTitles" hidden="1" oldHidden="1">
    <formula>'LY call-New Dates'!$3:$3</formula>
    <oldFormula>'LY call-New Dates'!$3:$3</oldFormula>
  </rdn>
  <rdn rId="0" localSheetId="1" customView="1" name="Z_A419E118_27CE_453F_8E2E_57861CD2041E_.wvu.FilterData" hidden="1" oldHidden="1">
    <formula>'LY call-New Dates'!$A$3:$Q$82</formula>
    <oldFormula>'LY call-New Dates'!$A$3:$Q$82</oldFormula>
  </rdn>
  <rdn rId="0" localSheetId="2" customView="1" name="Z_A419E118_27CE_453F_8E2E_57861CD2041E_.wvu.FilterData" hidden="1" oldHidden="1">
    <formula>'2019-2020 Needs Grid'!$A$2:$N$73</formula>
    <oldFormula>'2019-2020 Needs Grid'!$A$2:$N$73</oldFormula>
  </rdn>
  <rdn rId="0" localSheetId="3" customView="1" name="Z_A419E118_27CE_453F_8E2E_57861CD2041E_.wvu.FilterData" hidden="1" oldHidden="1">
    <formula>'2018-19 Needs Trade Grid'!$A$3:$L$70</formula>
    <oldFormula>'2018-19 Needs Trade Grid'!$A$3:$L$70</oldFormula>
  </rdn>
  <rdn rId="0" localSheetId="6" customView="1" name="Z_A419E118_27CE_453F_8E2E_57861CD2041E_.wvu.FilterData" hidden="1" oldHidden="1">
    <formula>'2020-21 Needs Grid'!$A$2:$N$57</formula>
    <oldFormula>'2020-21 Needs Grid'!$A$2:$N$57</oldFormula>
  </rdn>
  <rdn rId="0" localSheetId="5" customView="1" name="Z_A419E118_27CE_453F_8E2E_57861CD2041E_.wvu.FilterData" hidden="1" oldHidden="1">
    <formula>'2019-20 Final'!$A$37:$L$57</formula>
    <oldFormula>'2019-20 Final'!$A$37:$L$57</oldFormula>
  </rdn>
  <rcv guid="{A419E118-27CE-453F-8E2E-57861CD2041E}" action="add"/>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55" sId="6">
    <oc r="C57" t="inlineStr">
      <is>
        <t>Fall Seasonal/Asian Spirits</t>
      </is>
    </oc>
    <nc r="C57" t="inlineStr">
      <is>
        <t>Fall Seasonal Liqueurs</t>
      </is>
    </nc>
  </rcc>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56" sId="5">
    <oc r="C57" t="inlineStr">
      <is>
        <t>Fall Seasonal Liqueurs</t>
      </is>
    </oc>
    <nc r="C57" t="inlineStr">
      <is>
        <t>Fall Seasonal Brown Spirits</t>
      </is>
    </nc>
  </rcc>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57" sId="5">
    <oc r="C57" t="inlineStr">
      <is>
        <t>Fall Seasonal Brown Spirits</t>
      </is>
    </oc>
    <nc r="C57" t="inlineStr">
      <is>
        <t>Fall Seasonal Brown Spirits + Liqueurs</t>
      </is>
    </nc>
  </rcc>
  <rcc rId="2858" sId="5">
    <oc r="A57" t="inlineStr">
      <is>
        <t>Spirits</t>
      </is>
    </oc>
    <nc r="A57" t="inlineStr">
      <is>
        <t>Brown Spirits</t>
      </is>
    </nc>
  </rcc>
  <rcc rId="2859" sId="6">
    <oc r="C57" t="inlineStr">
      <is>
        <t>Fall Seasonal Liqueurs</t>
      </is>
    </oc>
    <nc r="C57" t="inlineStr">
      <is>
        <t>Fall Seasonal Brown Spirits + Liqueurs</t>
      </is>
    </nc>
  </rcc>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60" sId="5">
    <oc r="C39" t="inlineStr">
      <is>
        <t>Whisky Shop – Winter Release</t>
      </is>
    </oc>
    <nc r="C39" t="inlineStr">
      <is>
        <t>Whisky Shop Turn 2 – Winter Release</t>
      </is>
    </nc>
  </rcc>
  <rcc rId="2861" sId="5">
    <oc r="C46" t="inlineStr">
      <is>
        <t>Whisky Shop – Spring &amp; Summer release</t>
      </is>
    </oc>
    <nc r="C46" t="inlineStr">
      <is>
        <t>Whisky Shop Turn 3 &amp; 4 – Spring &amp; Summer release</t>
      </is>
    </nc>
  </rcc>
  <rcc rId="2862" sId="5">
    <oc r="C53" t="inlineStr">
      <is>
        <t>Whisky Shop – Fall release</t>
      </is>
    </oc>
    <nc r="C53" t="inlineStr">
      <is>
        <t>Whisky Shop Turn 1– Fall release</t>
      </is>
    </nc>
  </rcc>
  <rcc rId="2863" sId="6">
    <oc r="C13" t="inlineStr">
      <is>
        <t>Whisky Shop – Winter Release</t>
      </is>
    </oc>
    <nc r="C13" t="inlineStr">
      <is>
        <t>Whisky Shop Turn 2 – Winter Release</t>
      </is>
    </nc>
  </rcc>
  <rcc rId="2864" sId="6">
    <oc r="C26" t="inlineStr">
      <is>
        <t>Whisky Shop – Spring &amp; Summer release</t>
      </is>
    </oc>
    <nc r="C26" t="inlineStr">
      <is>
        <t>Whisky Shop Turn 3 &amp; 4 – Spring &amp; Summer release</t>
      </is>
    </nc>
  </rcc>
  <rcc rId="2865" sId="6">
    <oc r="C51" t="inlineStr">
      <is>
        <t>Whisky Shop – Fall release</t>
      </is>
    </oc>
    <nc r="C51" t="inlineStr">
      <is>
        <t>Whisky Shop Turn 1– Fall release</t>
      </is>
    </nc>
  </rcc>
  <rcv guid="{A419E118-27CE-453F-8E2E-57861CD2041E}" action="delete"/>
  <rdn rId="0" localSheetId="1" customView="1" name="Z_A419E118_27CE_453F_8E2E_57861CD2041E_.wvu.PrintArea" hidden="1" oldHidden="1">
    <formula>'LY call-New Dates'!$A$3:$M$82</formula>
    <oldFormula>'LY call-New Dates'!$A$3:$M$82</oldFormula>
  </rdn>
  <rdn rId="0" localSheetId="1" customView="1" name="Z_A419E118_27CE_453F_8E2E_57861CD2041E_.wvu.PrintTitles" hidden="1" oldHidden="1">
    <formula>'LY call-New Dates'!$3:$3</formula>
    <oldFormula>'LY call-New Dates'!$3:$3</oldFormula>
  </rdn>
  <rdn rId="0" localSheetId="1" customView="1" name="Z_A419E118_27CE_453F_8E2E_57861CD2041E_.wvu.FilterData" hidden="1" oldHidden="1">
    <formula>'LY call-New Dates'!$A$3:$Q$82</formula>
    <oldFormula>'LY call-New Dates'!$A$3:$Q$82</oldFormula>
  </rdn>
  <rdn rId="0" localSheetId="2" customView="1" name="Z_A419E118_27CE_453F_8E2E_57861CD2041E_.wvu.FilterData" hidden="1" oldHidden="1">
    <formula>'2019-2020 Needs Grid'!$A$2:$N$73</formula>
    <oldFormula>'2019-2020 Needs Grid'!$A$2:$N$73</oldFormula>
  </rdn>
  <rdn rId="0" localSheetId="3" customView="1" name="Z_A419E118_27CE_453F_8E2E_57861CD2041E_.wvu.FilterData" hidden="1" oldHidden="1">
    <formula>'2018-19 Needs Trade Grid'!$A$3:$L$70</formula>
    <oldFormula>'2018-19 Needs Trade Grid'!$A$3:$L$70</oldFormula>
  </rdn>
  <rdn rId="0" localSheetId="6" customView="1" name="Z_A419E118_27CE_453F_8E2E_57861CD2041E_.wvu.FilterData" hidden="1" oldHidden="1">
    <formula>'2020-21 Needs Grid'!$A$2:$N$57</formula>
    <oldFormula>'2020-21 Needs Grid'!$A$2:$N$57</oldFormula>
  </rdn>
  <rdn rId="0" localSheetId="5" customView="1" name="Z_A419E118_27CE_453F_8E2E_57861CD2041E_.wvu.FilterData" hidden="1" oldHidden="1">
    <formula>'2019-20 Final'!$A$37:$L$57</formula>
    <oldFormula>'2019-20 Final'!$A$37:$L$57</oldFormula>
  </rdn>
  <rcv guid="{A419E118-27CE-453F-8E2E-57861CD2041E}" action="add"/>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73" sId="5">
    <oc r="F48" t="inlineStr">
      <is>
        <t xml:space="preserve">Seasonal Liqueurs: Preference will be given to brand extensions or branded program with new and innovative flavours. Preference will be given to products that fall in the $20.00-$29.95 price range (750mL). Strong marketing support required. 
Commitment to gaining licensee support. Brand or size extensions.
Cocktail Essentials: Unique mixology-focused products for targeted distribution to fill gaps in assortment. Commitment to gaining licensee support. One-shot or year-round program. Agents must confirm available quantities before making product application in NISS. Agents are encouraged to survey licensee interest in advance. Standout packaging.
Tequila (100% agave &amp; mezcal): For seasonal and one-shot listing. Established, successful brands in foreign markets or other Canadian provinces. Standout packaging. Strong marketing budget. Commitment to gaining licensee support (target 24% of total sales).
</t>
      </is>
    </oc>
    <nc r="F48" t="inlineStr">
      <is>
        <t xml:space="preserve">Seasonal Liqueurs: Preference will be given to brand/size extensions and new and innovative flavours. Preference will be given to products that fall in the $20.00-$29.95 price range (750mL). Strong marketing support required. 
Commitment to gaining licensee support.
Cocktail Essentials: Unique mixology-focused products for targeted distribution to fill gaps in assortment. Commitment to gaining licensee support. One-shot or year-round program. Agents must confirm available quantities before making product application in NISS. Agents are encouraged to survey licensee interest in advance. Standout packaging.
Tequila (100% agave &amp; mezcal): For seasonal and one-shot listing. Established, successful brands in foreign markets or other Canadian provinces. Standout packaging. Strong marketing budget. Commitment to gaining licensee support.
</t>
      </is>
    </nc>
  </rcc>
  <rcc rId="2874" sId="5">
    <oc r="F39" t="inlineStr">
      <is>
        <t xml:space="preserve">Premium whiskies from around the world. Products should be unique, award winning and highly regarded. Preference may be given to new brands or emerging regions new to the Ontario market. Submissions are considered for a quarterly release in the Whisky Shop program (135 stores). Turn 2: Duration Feb. to May. 750mL and 200mL equivalents are encouraged. Distillery features may be considered, meaning 3-5 products from one distillery will be featured. To be considered for a distillery feature, a written proposal must be submitted. </t>
      </is>
    </oc>
    <nc r="F39" t="inlineStr">
      <is>
        <t xml:space="preserve">Premium whiskies from around the world. Products should be unique, award winning and highly regarded. Preference may be given to new brands or emerging regions new to the Ontario market. Submissions are considered for a quarterly release in the Whisky Shop program (135 stores). Turn 2: Duration Feb. to May. 750mL or 700ml are encouraged. Distillery features may be considered, meaning 3-5 products from one distillery will be featured. To be considered for a distillery feature, a written proposal must be submitted. </t>
      </is>
    </nc>
  </rcc>
  <rcc rId="2875" sId="5">
    <oc r="F46" t="inlineStr">
      <is>
        <t xml:space="preserve">Premium whiskies from around the world. Products should be unique, award winning and highly regarded. Preference may be given to new brands or emerging regions new to the Ontario market. Submissions are considered for a quarterly release in the Whisky Shop program (135 stores). The Spring turn duration is April to July. The summer turn duration is July to October. 750mL and 200mL equivalents are encouraged.
Distillery features may be considered, meaning 3-5 products from one distillery will be featured. To be considered for a distillery feature, a written proposal must be submitted to the category prior to the pre-submission deadline.
</t>
      </is>
    </oc>
    <nc r="F46" t="inlineStr">
      <is>
        <t xml:space="preserve">Premium whiskies from around the world. Products should be unique, award winning and highly regarded. Preference may be given to new brands or emerging regions new to the Ontario market. Submissions are considered for a quarterly release in the Whisky Shop program (135 stores). The Spring turn duration is April to July. The summer turn duration is July to October. 750ml or 700ml equivalents are encouraged.
Distillery features may be considered, meaning 3-5 products from one distillery will be featured. To be considered for a distillery feature, a written proposal must be submitted to the category prior to the pre-submission deadline.
</t>
      </is>
    </nc>
  </rcc>
  <rcc rId="2876" sId="5">
    <oc r="F53" t="inlineStr">
      <is>
        <t>Premium whiskies from around the world. Products should be unique, award winning and highly regarded. Preference may be given to new brands or emerging regions new to the Ontario market. Submissions are considered for a quarterly or annual release in the Whisky Shop program (135 stores). The Fall turn duration is October to February. 
750mL and 200mL equivalents are encouraged. Distillery features may be considered, meaning 3-5 products from one distillery will be featured. To be considered for a distillery feature, a written proposal must be submitted to the category prior to the pre-submission deadline.</t>
      </is>
    </oc>
    <nc r="F53" t="inlineStr">
      <is>
        <t>Premium whiskies from around the world. Products should be unique, award winning and highly regarded. Preference may be given to new brands or emerging regions new to the Ontario market. Submissions are considered for a quarterly or annual release in the Whisky Shop program (135 stores). The Fall turn duration is October to February. 
750mL or 700ml equivalents are encouraged. Distillery features may be considered, meaning 3-5 products from one distillery will be featured. To be considered for a distillery feature, a written proposal must be submitted to the category prior to the pre-submission deadline.</t>
      </is>
    </nc>
  </rcc>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77" sId="5">
    <oc r="E39" t="inlineStr">
      <is>
        <t>$39.95 - $300 +</t>
      </is>
    </oc>
    <nc r="E39" t="inlineStr">
      <is>
        <t>$39.95 - $500 +</t>
      </is>
    </nc>
  </rcc>
  <rcc rId="2878" sId="5">
    <oc r="E46" t="inlineStr">
      <is>
        <t>$39.95-$300 +</t>
      </is>
    </oc>
    <nc r="E46" t="inlineStr">
      <is>
        <t>$39.95-$500 +</t>
      </is>
    </nc>
  </rcc>
  <rcc rId="2879" sId="5">
    <oc r="E53" t="inlineStr">
      <is>
        <t>$39.95-$150 +</t>
      </is>
    </oc>
    <nc r="E53" t="inlineStr">
      <is>
        <t>$39.95-$500 +</t>
      </is>
    </nc>
  </rcc>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80" sId="5">
    <oc r="F46" t="inlineStr">
      <is>
        <t xml:space="preserve">Premium whiskies from around the world. Products should be unique, award winning and highly regarded. Preference may be given to new brands or emerging regions new to the Ontario market. Submissions are considered for a quarterly release in the Whisky Shop program (135 stores). The Spring turn duration is April to July. The summer turn duration is July to October. 750ml or 700ml equivalents are encouraged.
Distillery features may be considered, meaning 3-5 products from one distillery will be featured. To be considered for a distillery feature, a written proposal must be submitted to the category prior to the pre-submission deadline.
</t>
      </is>
    </oc>
    <nc r="F46" t="inlineStr">
      <is>
        <t xml:space="preserve">Premium whiskies from around the world. Products should be unique, award winning and highly regarded. Preference may be given to new brands or emerging regions new to the Ontario market. Submissions are considered for a quarterly release in the Whisky Shop program (135 stores), Enhance Whisky Shop or e-commerce. The Spring turn duration is April to July. The summer turn duration is July to October. 750ml or 700ml equivalents are encouraged.
Distillery features may be considered, meaning 3-5 products from one distillery will be featured. To be considered for a distillery feature, a written proposal must be submitted to the category prior to the pre-submission deadline.
</t>
      </is>
    </nc>
  </rcc>
  <rcc rId="2881" sId="5">
    <oc r="F39" t="inlineStr">
      <is>
        <t xml:space="preserve">Premium whiskies from around the world. Products should be unique, award winning and highly regarded. Preference may be given to new brands or emerging regions new to the Ontario market. Submissions are considered for a quarterly release in the Whisky Shop program (135 stores). Turn 2: Duration Feb. to May. 750mL or 700ml are encouraged. Distillery features may be considered, meaning 3-5 products from one distillery will be featured. To be considered for a distillery feature, a written proposal must be submitted. </t>
      </is>
    </oc>
    <nc r="F39" t="inlineStr">
      <is>
        <t>Premium whiskies from around the world. Products should be unique, award winning and highly regarded. Preference may be given to new brands or emerging regions new to the Ontario market. Submissions are considered for a quarterly release in the Whisky Shop program (135 stores), Enhanced Whisky Shop or e-commerce. Turn 2: Duration Feb. to May. 750mL or 700ml are encouraged. Distillery features may be considered, meaning 3-5 products from one distillery will be featured. To be considered for a distillery feature, a written proposal must be submitted to the Category team prior to the pre-submission deadline.</t>
      </is>
    </nc>
  </rcc>
  <rcc rId="2882" sId="5">
    <oc r="F53" t="inlineStr">
      <is>
        <t>Premium whiskies from around the world. Products should be unique, award winning and highly regarded. Preference may be given to new brands or emerging regions new to the Ontario market. Submissions are considered for a quarterly or annual release in the Whisky Shop program (135 stores). The Fall turn duration is October to February. 
750mL or 700ml equivalents are encouraged. Distillery features may be considered, meaning 3-5 products from one distillery will be featured. To be considered for a distillery feature, a written proposal must be submitted to the category prior to the pre-submission deadline.</t>
      </is>
    </oc>
    <nc r="F53" t="inlineStr">
      <is>
        <t>Premium whiskies from around the world. Products should be unique, award winning and highly regarded. Preference may be given to new brands or emerging regions new to the Ontario market. Submissions are considered for a quarterly or annual release in the Whisky Shop program (135 stores), Enhance Whisky Shop or e-commerce. The Fall turn duration is October to February. 
750mL or 700ml equivalents are encouraged. Distillery features may be considered, meaning 3-5 products from one distillery will be featured. To be considered for a distillery feature, a written proposal must be submitted to the category prior to the pre-submission deadline.</t>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6" sqref="C14">
    <dxf>
      <alignment horizontal="center" readingOrder="0"/>
    </dxf>
  </rfmt>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185A5CD5-3184-493D-8586-15BEEE1E3F5A}" action="delete"/>
  <rdn rId="0" localSheetId="1" customView="1" name="Z_185A5CD5_3184_493D_8586_15BEEE1E3F5A_.wvu.PrintArea" hidden="1" oldHidden="1">
    <formula>'LY call-New Dates'!$A$3:$M$82</formula>
    <oldFormula>'LY call-New Dates'!$A$3:$M$82</oldFormula>
  </rdn>
  <rdn rId="0" localSheetId="1" customView="1" name="Z_185A5CD5_3184_493D_8586_15BEEE1E3F5A_.wvu.PrintTitles" hidden="1" oldHidden="1">
    <formula>'LY call-New Dates'!$3:$3</formula>
    <oldFormula>'LY call-New Dates'!$3:$3</oldFormula>
  </rdn>
  <rdn rId="0" localSheetId="1" customView="1" name="Z_185A5CD5_3184_493D_8586_15BEEE1E3F5A_.wvu.FilterData" hidden="1" oldHidden="1">
    <formula>'LY call-New Dates'!$A$3:$Q$82</formula>
    <oldFormula>'LY call-New Dates'!$A$3:$Q$82</oldFormula>
  </rdn>
  <rdn rId="0" localSheetId="2" customView="1" name="Z_185A5CD5_3184_493D_8586_15BEEE1E3F5A_.wvu.FilterData" hidden="1" oldHidden="1">
    <formula>'2019-2020 Needs Grid'!$A$2:$N$73</formula>
    <oldFormula>'2019-2020 Needs Grid'!$A$2:$N$73</oldFormula>
  </rdn>
  <rdn rId="0" localSheetId="3" customView="1" name="Z_185A5CD5_3184_493D_8586_15BEEE1E3F5A_.wvu.FilterData" hidden="1" oldHidden="1">
    <formula>'2018-19 Needs Trade Grid'!$A$3:$L$70</formula>
    <oldFormula>'2018-19 Needs Trade Grid'!$A$1:$L$70</oldFormula>
  </rdn>
  <rdn rId="0" localSheetId="6" customView="1" name="Z_185A5CD5_3184_493D_8586_15BEEE1E3F5A_.wvu.FilterData" hidden="1" oldHidden="1">
    <formula>'2020-21 Needs Grid'!$A$2:$N$57</formula>
    <oldFormula>'2020-21 Needs Grid'!$A$2:$K$57</oldFormula>
  </rdn>
  <rdn rId="0" localSheetId="5" customView="1" name="Z_185A5CD5_3184_493D_8586_15BEEE1E3F5A_.wvu.FilterData" hidden="1" oldHidden="1">
    <formula>'2019-20 Final'!$A$37:$L$57</formula>
  </rdn>
  <rcv guid="{185A5CD5-3184-493D-8586-15BEEE1E3F5A}" action="add"/>
</revisions>
</file>

<file path=xl/revisions/revisionLog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39" sId="7">
    <oc r="F5" t="inlineStr">
      <is>
        <t>We are looking for new wines, first to market, that will be exclusive to the LCBO and that will capitalize on today's trends i.e. cans and other packaging innovations; lower alcohol; zero alcohol; sparkling; wines that speak to popular cultural moments; and smaller format extensions to current 750mL best-sellers. These will be one-time buys to allow us to explore and test new items. This seasonal program will run from P7-P12. A marketing fee of 5% of the total PO cost will be applied, up to a max. of $7,000 and a min. of $2,000; if during the season the success metrics determined by the Category Manager are reached the product may be selected for potential continuous purchase; if success metrics are not achieved the producct will be delisted and a 30% markdown will be applied.</t>
      </is>
    </oc>
    <nc r="F5" t="inlineStr">
      <is>
        <t xml:space="preserve">We are looking for new wines, first to market, that will be exclusive to the LCBO and that will capitalize on today's exciting trends i.e. cans and other packaging innovations; lower alcohol; zero alcohol; sparkling; wines that speak to popular cultural moments and seasonally relevant tactical occasions. These will be one-time buys to allow us to explore and test new items. This seasonal program will run from P7-P12. A marketing fee of 5% of the total PO cost will be applied, up to a max. of $7,000 and a min. of $2,000. </t>
      </is>
    </nc>
  </rcc>
  <rcc rId="3740" sId="7">
    <oc r="F6" t="inlineStr">
      <is>
        <t>We are looking for new wines, first to market, that will be exclusive to the LCBO and that will capitalize on today's trends i.e. cans and other packaging innovations; lower alcohol; zero alcohol; sparkling; wines that speak to popular cultural moments; and smaller format extensions to current 750mL best-sellers. These will be one-time buys to allow us to explore and test new items. This seasonal program will run from P7-P12. A marketing fee of 5% of the total PO cost will be applied, up to a max. of $7,000 and a min. of $2,000; if during the season the success metrics determined by the Category Manager are reached the product may be selected for potential continuous purchase; if success metrics are not achieved the producct will be delisted and a 30% markdown will be applied.</t>
      </is>
    </oc>
    <nc r="F6" t="inlineStr">
      <is>
        <t xml:space="preserve">We are looking for new wines, first to market, that will be exclusive to the LCBO and that will capitalize on today's exciting trends i.e. cans and other packaging innovations; lower alcohol; zero alcohol; sparkling; wines that speak to popular cultural moments and seasonally relevant tactical occasions. These will be one-time buys to allow us to explore and test new items. This seasonal program will run from P7-P12. A marketing fee of 5% of the total PO cost will be applied, up to a max. of $7,000 and a min. of $2,000. </t>
      </is>
    </nc>
  </rcc>
  <rcc rId="3741" sId="7">
    <oc r="F7" t="inlineStr">
      <is>
        <t>We are looking for new wines, first to market, that will be exclusive to the LCBO and that will capitalize on today's trends i.e. cans and other packaging innovations; lower alcohol; zero alcohol; sparkling; wines that speak to popular cultural moments; and smaller format extensions to current 750mL best-sellers. These will be one-time buys to allow us to explore and test new items. This seasonal program will run from P7-P12. A marketing fee of 5% of the total PO cost will be applied, up to a max. of $7,000 and a min. of $2,000; if during the season the success metrics determined by the Category Manager are reached the product may be selected for potential continuous purchase; if success metrics are not achieved the producct will be delisted and a 30% markdown will be applied.</t>
      </is>
    </oc>
    <nc r="F7" t="inlineStr">
      <is>
        <t xml:space="preserve">We are looking for new wines, first to market, that will be exclusive to the LCBO and that will capitalize on today's exciting trends i.e. cans and other packaging innovations; lower alcohol; zero alcohol; sparkling; wines that speak to popular cultural moments and seasonally relevant tactical occasions. These will be one-time buys to allow us to explore and test new items. This seasonal program will run from P7-P12. A marketing fee of 5% of the total PO cost will be applied, up to a max. of $7,000 and a min. of $2,000. </t>
      </is>
    </nc>
  </rcc>
  <rcc rId="3742" sId="7">
    <oc r="C5" t="inlineStr">
      <is>
        <t>New &amp; Exciting Wines Incubator Program Fall/Winter</t>
      </is>
    </oc>
    <nc r="C5" t="inlineStr">
      <is>
        <t>Wines Seasonal Incubator Program Fall/Winter</t>
      </is>
    </nc>
  </rcc>
  <rcc rId="3743" sId="7">
    <oc r="C6" t="inlineStr">
      <is>
        <t>New &amp; Exciting Wines Incubator Program Fall/Winter</t>
      </is>
    </oc>
    <nc r="C6" t="inlineStr">
      <is>
        <t>Wines Seasonal Incubator Program Fall/Winter</t>
      </is>
    </nc>
  </rcc>
  <rcc rId="3744" sId="7">
    <oc r="C7" t="inlineStr">
      <is>
        <t>New &amp; Exciting Wines Incubator Program Fall/Winter</t>
      </is>
    </oc>
    <nc r="C7" t="inlineStr">
      <is>
        <t>Wines Seasonal Incubator Program Fall/Winter</t>
      </is>
    </nc>
  </rcc>
  <rdn rId="0" localSheetId="1" customView="1" name="Z_5B3AED00_93DF_4FAB_9F3C_5DA9CBE9CC8B_.wvu.PrintArea" hidden="1" oldHidden="1">
    <formula>'LY call-New Dates'!$A$3:$M$82</formula>
  </rdn>
  <rdn rId="0" localSheetId="1" customView="1" name="Z_5B3AED00_93DF_4FAB_9F3C_5DA9CBE9CC8B_.wvu.PrintTitles" hidden="1" oldHidden="1">
    <formula>'LY call-New Dates'!$3:$3</formula>
  </rdn>
  <rdn rId="0" localSheetId="1" customView="1" name="Z_5B3AED00_93DF_4FAB_9F3C_5DA9CBE9CC8B_.wvu.FilterData" hidden="1" oldHidden="1">
    <formula>'LY call-New Dates'!$A$3:$Q$82</formula>
  </rdn>
  <rdn rId="0" localSheetId="2" customView="1" name="Z_5B3AED00_93DF_4FAB_9F3C_5DA9CBE9CC8B_.wvu.FilterData" hidden="1" oldHidden="1">
    <formula>'2019-2020 Needs Grid'!$A$2:$N$73</formula>
  </rdn>
  <rdn rId="0" localSheetId="3" customView="1" name="Z_5B3AED00_93DF_4FAB_9F3C_5DA9CBE9CC8B_.wvu.FilterData" hidden="1" oldHidden="1">
    <formula>'2018-19 Needs Trade Grid'!$A$3:$L$70</formula>
  </rdn>
  <rdn rId="0" localSheetId="6" customView="1" name="Z_5B3AED00_93DF_4FAB_9F3C_5DA9CBE9CC8B_.wvu.FilterData" hidden="1" oldHidden="1">
    <formula>'2020-21 Needs Grid'!$A$2:$N$65</formula>
  </rdn>
  <rdn rId="0" localSheetId="5" customView="1" name="Z_5B3AED00_93DF_4FAB_9F3C_5DA9CBE9CC8B_.wvu.FilterData" hidden="1" oldHidden="1">
    <formula>'2019-20 Final'!$A$3:$L$34</formula>
  </rdn>
  <rcv guid="{5B3AED00-93DF-4FAB-9F3C-5DA9CBE9CC8B}" action="add"/>
</revisions>
</file>

<file path=xl/revisions/revisionLog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52" sId="7">
    <nc r="B38">
      <v>2954</v>
    </nc>
  </rcc>
  <rcc rId="3753" sId="7">
    <nc r="B39">
      <v>2955</v>
    </nc>
  </rcc>
  <rcc rId="3754" sId="7">
    <nc r="B53">
      <v>2938</v>
    </nc>
  </rcc>
  <rcc rId="3755" sId="7">
    <nc r="B54">
      <v>2939</v>
    </nc>
  </rcc>
  <rcc rId="3756" sId="7">
    <nc r="B55">
      <v>2940</v>
    </nc>
  </rcc>
  <rcc rId="3757" sId="7">
    <nc r="B56">
      <v>2941</v>
    </nc>
  </rcc>
  <rcc rId="3758" sId="7">
    <nc r="B57">
      <v>2942</v>
    </nc>
  </rcc>
  <rcc rId="3759" sId="7">
    <nc r="B58">
      <v>2943</v>
    </nc>
  </rcc>
  <rcc rId="3760" sId="7">
    <nc r="B59">
      <v>2944</v>
    </nc>
  </rcc>
  <rcc rId="3761" sId="7">
    <nc r="B60">
      <v>2945</v>
    </nc>
  </rcc>
  <rcc rId="3762" sId="7">
    <nc r="B61">
      <v>2946</v>
    </nc>
  </rcc>
  <rcc rId="3763" sId="7">
    <nc r="B62">
      <v>2947</v>
    </nc>
  </rcc>
  <rcc rId="3764" sId="7">
    <nc r="B63">
      <v>2948</v>
    </nc>
  </rcc>
  <rcc rId="3765" sId="7">
    <nc r="B64">
      <v>2949</v>
    </nc>
  </rcc>
  <rcc rId="3766" sId="7">
    <nc r="B65">
      <v>2950</v>
    </nc>
  </rcc>
  <rcc rId="3767" sId="7">
    <nc r="B66">
      <v>2951</v>
    </nc>
  </rcc>
  <rcc rId="3768" sId="7">
    <nc r="B67">
      <v>2952</v>
    </nc>
  </rcc>
  <rcc rId="3769" sId="7">
    <nc r="B68">
      <v>2953</v>
    </nc>
  </rcc>
  <rdn rId="0" localSheetId="1" customView="1" name="Z_73078B99_6B6B_4F3B_AEEA_5AC4F88B9E68_.wvu.PrintArea" hidden="1" oldHidden="1">
    <formula>'LY call-New Dates'!$A$3:$M$82</formula>
  </rdn>
  <rdn rId="0" localSheetId="1" customView="1" name="Z_73078B99_6B6B_4F3B_AEEA_5AC4F88B9E68_.wvu.PrintTitles" hidden="1" oldHidden="1">
    <formula>'LY call-New Dates'!$3:$3</formula>
  </rdn>
  <rdn rId="0" localSheetId="1" customView="1" name="Z_73078B99_6B6B_4F3B_AEEA_5AC4F88B9E68_.wvu.FilterData" hidden="1" oldHidden="1">
    <formula>'LY call-New Dates'!$A$3:$Q$82</formula>
  </rdn>
  <rdn rId="0" localSheetId="2" customView="1" name="Z_73078B99_6B6B_4F3B_AEEA_5AC4F88B9E68_.wvu.FilterData" hidden="1" oldHidden="1">
    <formula>'2019-2020 Needs Grid'!$A$2:$N$73</formula>
  </rdn>
  <rdn rId="0" localSheetId="3" customView="1" name="Z_73078B99_6B6B_4F3B_AEEA_5AC4F88B9E68_.wvu.FilterData" hidden="1" oldHidden="1">
    <formula>'2018-19 Needs Trade Grid'!$A$3:$L$70</formula>
  </rdn>
  <rdn rId="0" localSheetId="6" customView="1" name="Z_73078B99_6B6B_4F3B_AEEA_5AC4F88B9E68_.wvu.FilterData" hidden="1" oldHidden="1">
    <formula>'2020-21 Needs Grid'!$A$2:$N$65</formula>
  </rdn>
  <rdn rId="0" localSheetId="5" customView="1" name="Z_73078B99_6B6B_4F3B_AEEA_5AC4F88B9E68_.wvu.FilterData" hidden="1" oldHidden="1">
    <formula>'2019-20 Final'!$A$3:$L$34</formula>
  </rdn>
  <rcv guid="{73078B99-6B6B-4F3B-AEEA-5AC4F88B9E68}" action="add"/>
</revisions>
</file>

<file path=xl/revisions/revisionLog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14B8E4B-3F8F-4606-8E44-39BB9FEA4A2E}" action="delete"/>
  <rdn rId="0" localSheetId="1" customView="1" name="Z_A14B8E4B_3F8F_4606_8E44_39BB9FEA4A2E_.wvu.PrintArea" hidden="1" oldHidden="1">
    <formula>'LY call-New Dates'!$A$3:$M$82</formula>
    <oldFormula>'LY call-New Dates'!$A$3:$M$82</oldFormula>
  </rdn>
  <rdn rId="0" localSheetId="1" customView="1" name="Z_A14B8E4B_3F8F_4606_8E44_39BB9FEA4A2E_.wvu.PrintTitles" hidden="1" oldHidden="1">
    <formula>'LY call-New Dates'!$3:$3</formula>
    <oldFormula>'LY call-New Dates'!$3:$3</oldFormula>
  </rdn>
  <rdn rId="0" localSheetId="1" customView="1" name="Z_A14B8E4B_3F8F_4606_8E44_39BB9FEA4A2E_.wvu.FilterData" hidden="1" oldHidden="1">
    <formula>'LY call-New Dates'!$A$3:$Q$82</formula>
    <oldFormula>'LY call-New Dates'!$A$3:$Q$82</oldFormula>
  </rdn>
  <rdn rId="0" localSheetId="2" customView="1" name="Z_A14B8E4B_3F8F_4606_8E44_39BB9FEA4A2E_.wvu.FilterData" hidden="1" oldHidden="1">
    <formula>'2019-2020 Needs Grid'!$A$2:$N$73</formula>
    <oldFormula>'2019-2020 Needs Grid'!$A$2:$N$73</oldFormula>
  </rdn>
  <rdn rId="0" localSheetId="3" customView="1" name="Z_A14B8E4B_3F8F_4606_8E44_39BB9FEA4A2E_.wvu.FilterData" hidden="1" oldHidden="1">
    <formula>'2018-19 Needs Trade Grid'!$A$1:$L$70</formula>
    <oldFormula>'2018-19 Needs Trade Grid'!$A$1:$L$70</oldFormula>
  </rdn>
  <rdn rId="0" localSheetId="6" customView="1" name="Z_A14B8E4B_3F8F_4606_8E44_39BB9FEA4A2E_.wvu.Rows" hidden="1" oldHidden="1">
    <formula>'2020-21 Needs Grid'!$3:$65</formula>
  </rdn>
  <rdn rId="0" localSheetId="6" customView="1" name="Z_A14B8E4B_3F8F_4606_8E44_39BB9FEA4A2E_.wvu.FilterData" hidden="1" oldHidden="1">
    <formula>'2020-21 Needs Grid'!$A$2:$N$65</formula>
    <oldFormula>'2020-21 Needs Grid'!$A$2:$K$65</oldFormula>
  </rdn>
  <rdn rId="0" localSheetId="5" customView="1" name="Z_A14B8E4B_3F8F_4606_8E44_39BB9FEA4A2E_.wvu.FilterData" hidden="1" oldHidden="1">
    <formula>'2019-20 Final'!$A$3:$L$34</formula>
  </rdn>
  <rcv guid="{A14B8E4B-3F8F-4606-8E44-39BB9FEA4A2E}" action="add"/>
</revisions>
</file>

<file path=xl/revisions/revisionLog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185A5CD5-3184-493D-8586-15BEEE1E3F5A}" action="delete"/>
  <rdn rId="0" localSheetId="1" customView="1" name="Z_185A5CD5_3184_493D_8586_15BEEE1E3F5A_.wvu.PrintArea" hidden="1" oldHidden="1">
    <formula>'LY call-New Dates'!$A$3:$M$82</formula>
    <oldFormula>'LY call-New Dates'!$A$3:$M$82</oldFormula>
  </rdn>
  <rdn rId="0" localSheetId="1" customView="1" name="Z_185A5CD5_3184_493D_8586_15BEEE1E3F5A_.wvu.PrintTitles" hidden="1" oldHidden="1">
    <formula>'LY call-New Dates'!$3:$3</formula>
    <oldFormula>'LY call-New Dates'!$3:$3</oldFormula>
  </rdn>
  <rdn rId="0" localSheetId="1" customView="1" name="Z_185A5CD5_3184_493D_8586_15BEEE1E3F5A_.wvu.FilterData" hidden="1" oldHidden="1">
    <formula>'LY call-New Dates'!$A$3:$Q$82</formula>
    <oldFormula>'LY call-New Dates'!$A$3:$Q$82</oldFormula>
  </rdn>
  <rdn rId="0" localSheetId="2" customView="1" name="Z_185A5CD5_3184_493D_8586_15BEEE1E3F5A_.wvu.FilterData" hidden="1" oldHidden="1">
    <formula>'2019-2020 Needs Grid'!$A$2:$N$73</formula>
    <oldFormula>'2019-2020 Needs Grid'!$A$2:$N$73</oldFormula>
  </rdn>
  <rdn rId="0" localSheetId="3" customView="1" name="Z_185A5CD5_3184_493D_8586_15BEEE1E3F5A_.wvu.FilterData" hidden="1" oldHidden="1">
    <formula>'2018-19 Needs Trade Grid'!$A$1:$L$70</formula>
    <oldFormula>'2018-19 Needs Trade Grid'!$A$3:$L$70</oldFormula>
  </rdn>
  <rdn rId="0" localSheetId="6" customView="1" name="Z_185A5CD5_3184_493D_8586_15BEEE1E3F5A_.wvu.FilterData" hidden="1" oldHidden="1">
    <formula>'2020-21 Needs Grid'!$A$2:$N$65</formula>
    <oldFormula>'2020-21 Needs Grid'!$A$2:$N$65</oldFormula>
  </rdn>
  <rdn rId="0" localSheetId="5" customView="1" name="Z_185A5CD5_3184_493D_8586_15BEEE1E3F5A_.wvu.FilterData" hidden="1" oldHidden="1">
    <formula>'2019-20 Final'!$A$3:$L$34</formula>
    <oldFormula>'2019-20 Final'!$A$3:$L$34</oldFormula>
  </rdn>
  <rcv guid="{185A5CD5-3184-493D-8586-15BEEE1E3F5A}" action="add"/>
</revisions>
</file>

<file path=xl/revisions/revisionLog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92" sId="7">
    <nc r="B3">
      <v>2977</v>
    </nc>
  </rcc>
  <rcc rId="3793" sId="7">
    <nc r="B4">
      <v>2979</v>
    </nc>
  </rcc>
  <rcc rId="3794" sId="7">
    <nc r="B5">
      <v>2980</v>
    </nc>
  </rcc>
</revisions>
</file>

<file path=xl/revisions/revisionLog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7" sqref="A34">
    <dxf>
      <fill>
        <patternFill>
          <bgColor rgb="FF00B0F0"/>
        </patternFill>
      </fill>
    </dxf>
  </rfmt>
  <rfmt sheetId="7" sqref="A41">
    <dxf>
      <fill>
        <patternFill>
          <bgColor rgb="FF00B0F0"/>
        </patternFill>
      </fill>
    </dxf>
  </rfmt>
  <rfmt sheetId="7" sqref="A48">
    <dxf>
      <fill>
        <patternFill>
          <bgColor rgb="FF00B0F0"/>
        </patternFill>
      </fill>
    </dxf>
  </rfmt>
  <rcc rId="3795" sId="7">
    <nc r="B34">
      <v>2983</v>
    </nc>
  </rcc>
  <rcv guid="{185A5CD5-3184-493D-8586-15BEEE1E3F5A}" action="delete"/>
  <rdn rId="0" localSheetId="1" customView="1" name="Z_185A5CD5_3184_493D_8586_15BEEE1E3F5A_.wvu.PrintArea" hidden="1" oldHidden="1">
    <formula>'LY call-New Dates'!$A$3:$M$82</formula>
    <oldFormula>'LY call-New Dates'!$A$3:$M$82</oldFormula>
  </rdn>
  <rdn rId="0" localSheetId="1" customView="1" name="Z_185A5CD5_3184_493D_8586_15BEEE1E3F5A_.wvu.PrintTitles" hidden="1" oldHidden="1">
    <formula>'LY call-New Dates'!$3:$3</formula>
    <oldFormula>'LY call-New Dates'!$3:$3</oldFormula>
  </rdn>
  <rdn rId="0" localSheetId="1" customView="1" name="Z_185A5CD5_3184_493D_8586_15BEEE1E3F5A_.wvu.FilterData" hidden="1" oldHidden="1">
    <formula>'LY call-New Dates'!$A$3:$Q$82</formula>
    <oldFormula>'LY call-New Dates'!$A$3:$Q$82</oldFormula>
  </rdn>
  <rdn rId="0" localSheetId="2" customView="1" name="Z_185A5CD5_3184_493D_8586_15BEEE1E3F5A_.wvu.FilterData" hidden="1" oldHidden="1">
    <formula>'2019-2020 Needs Grid'!$A$2:$N$73</formula>
    <oldFormula>'2019-2020 Needs Grid'!$A$2:$N$73</oldFormula>
  </rdn>
  <rdn rId="0" localSheetId="3" customView="1" name="Z_185A5CD5_3184_493D_8586_15BEEE1E3F5A_.wvu.FilterData" hidden="1" oldHidden="1">
    <formula>'2018-19 Needs Trade Grid'!$A$1:$L$70</formula>
    <oldFormula>'2018-19 Needs Trade Grid'!$A$1:$L$70</oldFormula>
  </rdn>
  <rdn rId="0" localSheetId="6" customView="1" name="Z_185A5CD5_3184_493D_8586_15BEEE1E3F5A_.wvu.FilterData" hidden="1" oldHidden="1">
    <formula>'2020-21 Needs Grid'!$A$2:$N$65</formula>
    <oldFormula>'2020-21 Needs Grid'!$A$2:$N$65</oldFormula>
  </rdn>
  <rdn rId="0" localSheetId="7" customView="1" name="Z_185A5CD5_3184_493D_8586_15BEEE1E3F5A_.wvu.FilterData" hidden="1" oldHidden="1">
    <formula>'2020-21 Needs Grid Final'!$A$2:$K$68</formula>
  </rdn>
  <rdn rId="0" localSheetId="5" customView="1" name="Z_185A5CD5_3184_493D_8586_15BEEE1E3F5A_.wvu.FilterData" hidden="1" oldHidden="1">
    <formula>'2019-20 Final'!$A$3:$L$34</formula>
    <oldFormula>'2019-20 Final'!$A$3:$L$34</oldFormula>
  </rdn>
  <rcv guid="{185A5CD5-3184-493D-8586-15BEEE1E3F5A}" action="add"/>
</revisions>
</file>

<file path=xl/revisions/revisionLog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7" sqref="B41" start="0" length="0">
    <dxf>
      <alignment vertical="bottom" wrapText="0" readingOrder="0"/>
      <border outline="0">
        <left/>
        <right/>
        <bottom/>
      </border>
    </dxf>
  </rfmt>
  <rfmt sheetId="7" xfDxf="1" sqref="B41" start="0" length="0">
    <dxf>
      <font>
        <sz val="7"/>
        <color rgb="FF0000CC"/>
        <name val="Verdana"/>
        <scheme val="none"/>
      </font>
      <fill>
        <patternFill patternType="solid">
          <bgColor rgb="FFFFFFFF"/>
        </patternFill>
      </fill>
      <alignment vertical="center" wrapText="1" readingOrder="0"/>
      <border outline="0">
        <left style="thin">
          <color rgb="FFFFFFFF"/>
        </left>
        <right style="thin">
          <color rgb="FFFFFFFF"/>
        </right>
        <top style="thin">
          <color rgb="FFFFFFFF"/>
        </top>
        <bottom style="thin">
          <color rgb="FFFFFFFF"/>
        </bottom>
      </border>
    </dxf>
  </rfmt>
  <rcc rId="3804" sId="7" odxf="1" dxf="1">
    <nc r="B41">
      <v>2985</v>
    </nc>
    <ndxf>
      <font>
        <sz val="11"/>
        <color theme="1"/>
        <name val="Calibri"/>
        <scheme val="minor"/>
      </font>
      <fill>
        <patternFill patternType="none">
          <bgColor indexed="65"/>
        </patternFill>
      </fill>
      <border outline="0">
        <left style="thin">
          <color indexed="64"/>
        </left>
        <right style="thin">
          <color indexed="64"/>
        </right>
        <top/>
        <bottom style="thin">
          <color indexed="64"/>
        </bottom>
      </border>
    </ndxf>
  </rcc>
  <rfmt sheetId="7" sqref="A34">
    <dxf>
      <fill>
        <patternFill patternType="none">
          <bgColor auto="1"/>
        </patternFill>
      </fill>
    </dxf>
  </rfmt>
  <rfmt sheetId="7" sqref="A41">
    <dxf>
      <fill>
        <patternFill patternType="none">
          <bgColor auto="1"/>
        </patternFill>
      </fill>
    </dxf>
  </rfmt>
  <rcc rId="3805" sId="7">
    <nc r="B48">
      <v>2986</v>
    </nc>
  </rcc>
  <rfmt sheetId="7" sqref="A48">
    <dxf>
      <fill>
        <patternFill patternType="none">
          <bgColor auto="1"/>
        </patternFill>
      </fill>
    </dxf>
  </rfmt>
</revisions>
</file>

<file path=xl/revisions/revisionLog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06" sId="7">
    <nc r="B6">
      <v>2981</v>
    </nc>
  </rcc>
  <rcc rId="3807" sId="7">
    <nc r="B7">
      <v>2982</v>
    </nc>
  </rcc>
  <rcc rId="3808" sId="7">
    <nc r="B8">
      <v>2984</v>
    </nc>
  </rcc>
  <rfmt sheetId="7" sqref="K8">
    <dxf>
      <fill>
        <patternFill patternType="solid">
          <bgColor rgb="FFFFFF00"/>
        </patternFill>
      </fill>
    </dxf>
  </rfmt>
  <rcc rId="3809" sId="7">
    <nc r="L8" t="inlineStr">
      <is>
        <t>added 10 let me know if this is too little or too many</t>
      </is>
    </nc>
  </rcc>
  <rfmt sheetId="7" sqref="L8">
    <dxf>
      <fill>
        <patternFill patternType="solid">
          <bgColor rgb="FFFFFF00"/>
        </patternFill>
      </fill>
    </dxf>
  </rfmt>
  <rcc rId="3810" sId="7">
    <nc r="B9">
      <v>2987</v>
    </nc>
  </rcc>
</revisions>
</file>

<file path=xl/revisions/revisionLog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11" sId="7">
    <nc r="B10">
      <v>2988</v>
    </nc>
  </rcc>
  <rcc rId="3812" sId="7">
    <nc r="B11">
      <v>2989</v>
    </nc>
  </rcc>
  <rcc rId="3813" sId="7">
    <nc r="B12">
      <v>2990</v>
    </nc>
  </rcc>
  <rcc rId="3814" sId="7">
    <nc r="B13">
      <v>2991</v>
    </nc>
  </rcc>
  <rcc rId="3815" sId="7">
    <nc r="B14">
      <v>2992</v>
    </nc>
  </rcc>
  <rcc rId="3816" sId="7">
    <nc r="B15">
      <v>2993</v>
    </nc>
  </rcc>
  <rcc rId="3817" sId="7">
    <nc r="B16">
      <v>2994</v>
    </nc>
  </rcc>
  <rcc rId="3818" sId="7">
    <nc r="B17">
      <v>2995</v>
    </nc>
  </rcc>
  <rcc rId="3819" sId="7">
    <nc r="B18">
      <v>2996</v>
    </nc>
  </rcc>
  <rcc rId="3820" sId="7">
    <nc r="B19">
      <v>2997</v>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40" sId="6">
    <oc r="D4">
      <f>VLOOKUP($C4,'2019-20 Final'!$C:$F,2,0)</f>
    </oc>
    <nc r="D4" t="inlineStr">
      <is>
        <t>France</t>
      </is>
    </nc>
  </rcc>
  <rcc rId="2941" sId="6">
    <oc r="F4">
      <f>VLOOKUP($C4,'2019-20 Final'!$C:$F,4,0)</f>
    </oc>
    <nc r="F4" t="inlineStr">
      <is>
        <t>Preference for Rose, but considering all styles.</t>
      </is>
    </nc>
  </rcc>
  <rcc rId="2942" sId="6">
    <oc r="E4">
      <f>VLOOKUP($C4,'2019-20 Final'!$C:$F,3,0)</f>
    </oc>
    <nc r="E4" t="inlineStr">
      <is>
        <t>$40 -$65</t>
      </is>
    </nc>
  </rcc>
  <rfmt sheetId="6" sqref="A24" start="0" length="0">
    <dxf/>
  </rfmt>
  <rfmt sheetId="6" sqref="B24" start="0" length="0">
    <dxf>
      <border outline="0">
        <top style="thin">
          <color indexed="64"/>
        </top>
      </border>
    </dxf>
  </rfmt>
  <rfmt sheetId="6" sqref="D24" start="0" length="0">
    <dxf/>
  </rfmt>
  <rfmt sheetId="6" sqref="E24" start="0" length="0">
    <dxf/>
  </rfmt>
  <rfmt sheetId="6" sqref="F24" start="0" length="0">
    <dxf/>
  </rfmt>
  <rfmt sheetId="6" sqref="A18" start="0" length="0">
    <dxf/>
  </rfmt>
  <rfmt sheetId="6" sqref="B18" start="0" length="0">
    <dxf>
      <border outline="0">
        <top style="thin">
          <color indexed="64"/>
        </top>
      </border>
    </dxf>
  </rfmt>
  <rcc rId="2943" sId="6">
    <nc r="C18" t="inlineStr">
      <is>
        <t>EW Ad Hoc #1</t>
      </is>
    </nc>
  </rcc>
  <rcc rId="2944" sId="6" odxf="1" dxf="1">
    <oc r="D18">
      <f>VLOOKUP($C18,'2019-20 Final'!$C:$F,2,0)</f>
    </oc>
    <nc r="D18" t="inlineStr">
      <is>
        <t>All EW Countries</t>
      </is>
    </nc>
    <odxf/>
    <ndxf/>
  </rcc>
  <rcc rId="2945" sId="6" odxf="1" dxf="1">
    <oc r="E18">
      <f>VLOOKUP($C18,'2019-20 Final'!$C:$F,3,0)</f>
    </oc>
    <nc r="E18" t="inlineStr">
      <is>
        <t>Various</t>
      </is>
    </nc>
    <odxf/>
    <ndxf/>
  </rcc>
  <rcc rId="2946" sId="6" odxf="1" dxf="1">
    <oc r="F18">
      <f>VLOOKUP($C18,'2019-20 Final'!$C:$F,4,0)</f>
    </oc>
    <nc r="F18" t="inlineStr">
      <is>
        <t>Obtain permission of category/product manager before submitting to ad hoc tenders. For wines not covered in other product calls within this needs letter, offering outstanding innovation or high rate of success in other markets.</t>
      </is>
    </nc>
    <odxf/>
    <ndxf/>
  </rcc>
  <rcc rId="2947" sId="6">
    <oc r="A24">
      <f>VLOOKUP(C24,'2019-20 Final'!$C$4:$L$79,10,0)</f>
    </oc>
    <nc r="A24"/>
  </rcc>
  <rcc rId="2948" sId="6">
    <oc r="D24">
      <f>VLOOKUP($C24,'2019-20 Final'!$C:$F,2,0)</f>
    </oc>
    <nc r="D24"/>
  </rcc>
  <rcc rId="2949" sId="6">
    <oc r="E24">
      <f>VLOOKUP($C24,'2019-20 Final'!$C:$F,3,0)</f>
    </oc>
    <nc r="E24"/>
  </rcc>
  <rcc rId="2950" sId="6">
    <oc r="F24">
      <f>VLOOKUP($C24,'2019-20 Final'!$C:$F,4,0)</f>
    </oc>
    <nc r="F24"/>
  </rcc>
  <rcc rId="2951" sId="6">
    <nc r="C37" t="inlineStr">
      <is>
        <t>Italy Reds</t>
      </is>
    </nc>
  </rcc>
  <rcc rId="2952" sId="6">
    <oc r="D37">
      <f>VLOOKUP($C37,'2019-20 Final'!$C:$F,2,0)</f>
    </oc>
    <nc r="D37" t="inlineStr">
      <is>
        <t>Italy</t>
      </is>
    </nc>
  </rcc>
  <rcc rId="2953" sId="6">
    <oc r="E37">
      <f>VLOOKUP($C37,'2019-20 Final'!$C:$F,3,0)</f>
    </oc>
    <nc r="E37" t="inlineStr">
      <is>
        <t>$8.95 -$17.95</t>
      </is>
    </nc>
  </rcc>
  <rfmt sheetId="6" sqref="A18" start="0" length="0">
    <dxf/>
  </rfmt>
  <rrc rId="2954" sId="6" ref="A32:XFD32" action="insertRow"/>
  <rfmt sheetId="6" sqref="B32" start="0" length="0">
    <dxf>
      <border outline="0">
        <top style="thin">
          <color indexed="64"/>
        </top>
      </border>
    </dxf>
  </rfmt>
  <rcc rId="2955" sId="6" odxf="1" dxf="1">
    <nc r="D32" t="inlineStr">
      <is>
        <t>All EW Countries</t>
      </is>
    </nc>
    <odxf/>
    <ndxf/>
  </rcc>
  <rcc rId="2956" sId="6" odxf="1" dxf="1">
    <nc r="E32" t="inlineStr">
      <is>
        <t>Various</t>
      </is>
    </nc>
    <odxf/>
    <ndxf/>
  </rcc>
  <rcc rId="2957" sId="6" odxf="1" dxf="1">
    <nc r="F32" t="inlineStr">
      <is>
        <t>Obtain permission of category/product manager before submitting to ad hoc tenders. For wines not covered in other product calls within this needs letter, offering outstanding innovation or high rate of success in other markets.</t>
      </is>
    </nc>
    <odxf/>
    <ndxf/>
  </rcc>
  <rcc rId="2958" sId="6" numFmtId="20">
    <nc r="G32">
      <v>44064</v>
    </nc>
  </rcc>
  <rcc rId="2959" sId="6" numFmtId="20">
    <nc r="H32">
      <v>44071</v>
    </nc>
  </rcc>
  <rcc rId="2960" sId="6" numFmtId="20">
    <nc r="I32">
      <v>44092</v>
    </nc>
  </rcc>
  <rcc rId="2961" sId="6" numFmtId="20">
    <nc r="J32">
      <v>44098</v>
    </nc>
  </rcc>
  <rcc rId="2962" sId="6">
    <nc r="K32">
      <v>4</v>
    </nc>
  </rcc>
  <rcc rId="2963" sId="6">
    <nc r="C32" t="inlineStr">
      <is>
        <t>EW Ad Hoc #2</t>
      </is>
    </nc>
  </rcc>
  <rcc rId="2964" sId="6" odxf="1" dxf="1">
    <nc r="C33" t="inlineStr">
      <is>
        <t>Italy Whites</t>
      </is>
    </nc>
    <ndxf>
      <alignment horizontal="center" readingOrder="0"/>
    </ndxf>
  </rcc>
  <rcc rId="2965" sId="6">
    <nc r="C39" t="inlineStr">
      <is>
        <t>AOC French Red</t>
      </is>
    </nc>
  </rcc>
  <rcc rId="2966" sId="6" odxf="1" dxf="1">
    <oc r="D39">
      <f>VLOOKUP($C39,'2019-20 Final'!$C:$F,2,0)</f>
    </oc>
    <nc r="D39" t="inlineStr">
      <is>
        <t>France</t>
      </is>
    </nc>
    <odxf/>
    <ndxf/>
  </rcc>
  <rcc rId="2967" sId="6" odxf="1" dxf="1">
    <oc r="E39">
      <f>VLOOKUP($C39,'2019-20 Final'!$C:$F,3,0)</f>
    </oc>
    <nc r="E39" t="inlineStr">
      <is>
        <t>$10.95 -$17.95</t>
      </is>
    </nc>
    <odxf/>
    <ndxf/>
  </rcc>
  <rcc rId="2968" sId="6" odxf="1" dxf="1">
    <oc r="F39">
      <f>VLOOKUP($C39,'2019-20 Final'!$C:$F,4,0)</f>
    </oc>
    <nc r="F39" t="inlineStr">
      <is>
        <t>Single varietals and blends, excellent price quality ratio.  Packaging can be either modern or traditional.  Focus will be on well priced appellations.</t>
      </is>
    </nc>
    <odxf/>
    <ndxf/>
  </rcc>
  <rcc rId="2969" sId="6">
    <nc r="C55" t="inlineStr">
      <is>
        <t>AOC French White</t>
      </is>
    </nc>
  </rcc>
  <rcc rId="2970" sId="6" odxf="1" dxf="1">
    <oc r="D55">
      <f>VLOOKUP($C55,'2019-20 Final'!$C:$F,2,0)</f>
    </oc>
    <nc r="D55" t="inlineStr">
      <is>
        <t>France</t>
      </is>
    </nc>
    <odxf/>
    <ndxf/>
  </rcc>
  <rcc rId="2971" sId="6" odxf="1" dxf="1">
    <oc r="E55">
      <f>VLOOKUP($C55,'2019-20 Final'!$C:$F,3,0)</f>
    </oc>
    <nc r="E55" t="inlineStr">
      <is>
        <t>$10.95 - $16.95</t>
      </is>
    </nc>
    <odxf/>
    <ndxf/>
  </rcc>
  <rcc rId="2972" sId="6" odxf="1" dxf="1">
    <oc r="F55">
      <f>VLOOKUP($C55,'2019-20 Final'!$C:$F,4,0)</f>
    </oc>
    <nc r="F55" t="inlineStr">
      <is>
        <t>Single varietals and blends, excellent price quality ratio.  Packaging can be either modern or traditional.  Focus will be on well priced appellations.</t>
      </is>
    </nc>
    <odxf/>
    <ndxf/>
  </rcc>
  <rcc rId="2973" sId="6">
    <oc r="A4" t="inlineStr">
      <is>
        <t>EW Wines</t>
      </is>
    </oc>
    <nc r="A4" t="inlineStr">
      <is>
        <t>European Wines</t>
      </is>
    </nc>
  </rcc>
  <rcc rId="2974" sId="6">
    <oc r="A16" t="inlineStr">
      <is>
        <t>EW Wines</t>
      </is>
    </oc>
    <nc r="A16" t="inlineStr">
      <is>
        <t>European Wines</t>
      </is>
    </nc>
  </rcc>
  <rcc rId="2975" sId="6">
    <oc r="A18">
      <f>VLOOKUP(C18,'2019-20 Final'!$C$4:$L$79,10,0)</f>
    </oc>
    <nc r="A18" t="inlineStr">
      <is>
        <t>European Wines</t>
      </is>
    </nc>
  </rcc>
  <rcc rId="2976" sId="6">
    <nc r="A32" t="inlineStr">
      <is>
        <t>European Wines</t>
      </is>
    </nc>
  </rcc>
  <rcc rId="2977" sId="6">
    <oc r="A33">
      <f>VLOOKUP(C32,'2019-20 Final'!$C$4:$L$79,10,0)</f>
    </oc>
    <nc r="A33" t="inlineStr">
      <is>
        <t>European Wines</t>
      </is>
    </nc>
  </rcc>
  <rcc rId="2978" sId="6">
    <oc r="A38">
      <f>VLOOKUP(C37,'2019-20 Final'!$C$4:$L$79,10,0)</f>
    </oc>
    <nc r="A38" t="inlineStr">
      <is>
        <t>European Wines</t>
      </is>
    </nc>
  </rcc>
  <rcc rId="2979" sId="6">
    <oc r="A39">
      <f>VLOOKUP(C38,'2019-20 Final'!$C$4:$L$79,10,0)</f>
    </oc>
    <nc r="A39" t="inlineStr">
      <is>
        <t>European Wines</t>
      </is>
    </nc>
  </rcc>
  <rcv guid="{185A5CD5-3184-493D-8586-15BEEE1E3F5A}" action="delete"/>
  <rdn rId="0" localSheetId="1" customView="1" name="Z_185A5CD5_3184_493D_8586_15BEEE1E3F5A_.wvu.PrintArea" hidden="1" oldHidden="1">
    <formula>'LY call-New Dates'!$A$3:$M$82</formula>
    <oldFormula>'LY call-New Dates'!$A$3:$M$82</oldFormula>
  </rdn>
  <rdn rId="0" localSheetId="1" customView="1" name="Z_185A5CD5_3184_493D_8586_15BEEE1E3F5A_.wvu.PrintTitles" hidden="1" oldHidden="1">
    <formula>'LY call-New Dates'!$3:$3</formula>
    <oldFormula>'LY call-New Dates'!$3:$3</oldFormula>
  </rdn>
  <rdn rId="0" localSheetId="1" customView="1" name="Z_185A5CD5_3184_493D_8586_15BEEE1E3F5A_.wvu.FilterData" hidden="1" oldHidden="1">
    <formula>'LY call-New Dates'!$A$3:$Q$82</formula>
    <oldFormula>'LY call-New Dates'!$A$3:$Q$82</oldFormula>
  </rdn>
  <rdn rId="0" localSheetId="2" customView="1" name="Z_185A5CD5_3184_493D_8586_15BEEE1E3F5A_.wvu.FilterData" hidden="1" oldHidden="1">
    <formula>'2019-2020 Needs Grid'!$A$2:$N$73</formula>
    <oldFormula>'2019-2020 Needs Grid'!$A$2:$N$73</oldFormula>
  </rdn>
  <rdn rId="0" localSheetId="3" customView="1" name="Z_185A5CD5_3184_493D_8586_15BEEE1E3F5A_.wvu.FilterData" hidden="1" oldHidden="1">
    <formula>'2018-19 Needs Trade Grid'!$A$3:$L$70</formula>
    <oldFormula>'2018-19 Needs Trade Grid'!$A$3:$L$70</oldFormula>
  </rdn>
  <rdn rId="0" localSheetId="6" customView="1" name="Z_185A5CD5_3184_493D_8586_15BEEE1E3F5A_.wvu.FilterData" hidden="1" oldHidden="1">
    <formula>'2020-21 Needs Grid'!$A$2:$N$60</formula>
    <oldFormula>'2020-21 Needs Grid'!$A$2:$N$60</oldFormula>
  </rdn>
  <rdn rId="0" localSheetId="5" customView="1" name="Z_185A5CD5_3184_493D_8586_15BEEE1E3F5A_.wvu.FilterData" hidden="1" oldHidden="1">
    <formula>'2019-20 Final'!$A$3:$L$34</formula>
    <oldFormula>'2019-20 Final'!$A$37:$L$57</oldFormula>
  </rdn>
  <rcv guid="{185A5CD5-3184-493D-8586-15BEEE1E3F5A}" action="add"/>
</revisions>
</file>

<file path=xl/revisions/revisionLog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21" sId="7">
    <nc r="B20">
      <v>2998</v>
    </nc>
  </rcc>
  <rcc rId="3822" sId="7">
    <nc r="B21">
      <v>2999</v>
    </nc>
  </rcc>
  <rcc rId="3823" sId="7">
    <nc r="B22">
      <v>3000</v>
    </nc>
  </rcc>
  <rcc rId="3824" sId="7">
    <nc r="B23">
      <v>3001</v>
    </nc>
  </rcc>
  <rcc rId="3825" sId="7">
    <nc r="B24">
      <v>3002</v>
    </nc>
  </rcc>
  <rcc rId="3826" sId="7">
    <nc r="B25">
      <v>3003</v>
    </nc>
  </rcc>
</revisions>
</file>

<file path=xl/revisions/revisionLog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27" sId="7">
    <nc r="L21" t="inlineStr">
      <is>
        <t>I made some changes to the dates - TB reviewed</t>
      </is>
    </nc>
  </rcc>
  <rcc rId="3828" sId="7">
    <nc r="L22" t="inlineStr">
      <is>
        <t>I made some changes to the dates - TB reviewed</t>
      </is>
    </nc>
  </rcc>
  <rcc rId="3829" sId="7">
    <nc r="L23" t="inlineStr">
      <is>
        <t>I made some changes to the dates - TB reviewed</t>
      </is>
    </nc>
  </rcc>
  <rfmt sheetId="7" sqref="H21" start="0" length="2147483647">
    <dxf>
      <font>
        <color rgb="FFFF0000"/>
      </font>
    </dxf>
  </rfmt>
  <rfmt sheetId="7" sqref="G22:H22" start="0" length="2147483647">
    <dxf>
      <font>
        <color rgb="FFFF0000"/>
      </font>
    </dxf>
  </rfmt>
  <rfmt sheetId="7" sqref="G23" start="0" length="2147483647">
    <dxf>
      <font>
        <color rgb="FFFF0000"/>
      </font>
    </dxf>
  </rfmt>
  <rfmt sheetId="7" sqref="L21:L23" start="0" length="2147483647">
    <dxf>
      <font>
        <color rgb="FFFF0000"/>
      </font>
    </dxf>
  </rfmt>
</revisions>
</file>

<file path=xl/revisions/revisionLog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30" sId="7">
    <oc r="K8" t="e">
      <v>#N/A</v>
    </oc>
    <nc r="K8">
      <v>10</v>
    </nc>
  </rcc>
  <rcc rId="3831" sId="7">
    <oc r="L8" t="inlineStr">
      <is>
        <t>added 10 let me know if this is too little or too many</t>
      </is>
    </oc>
    <nc r="L8"/>
  </rcc>
  <rfmt sheetId="7" sqref="L8" start="0" length="2147483647">
    <dxf>
      <font>
        <color rgb="FFFF0000"/>
      </font>
    </dxf>
  </rfmt>
  <rfmt sheetId="7" sqref="L8">
    <dxf>
      <fill>
        <patternFill patternType="none">
          <bgColor auto="1"/>
        </patternFill>
      </fill>
    </dxf>
  </rfmt>
  <rcc rId="3832" sId="7">
    <oc r="K11" t="e">
      <v>#N/A</v>
    </oc>
    <nc r="K11">
      <v>25</v>
    </nc>
  </rcc>
  <rfmt sheetId="7" sqref="K8">
    <dxf>
      <fill>
        <patternFill patternType="none">
          <bgColor auto="1"/>
        </patternFill>
      </fill>
    </dxf>
  </rfmt>
  <rcc rId="3833" sId="7" numFmtId="20">
    <oc r="H21">
      <v>44190</v>
    </oc>
    <nc r="H21">
      <v>44189</v>
    </nc>
  </rcc>
  <rcc rId="3834" sId="7" numFmtId="20">
    <oc r="G22">
      <v>44190</v>
    </oc>
    <nc r="G22">
      <v>44189</v>
    </nc>
  </rcc>
  <rcc rId="3835" sId="7" numFmtId="20">
    <oc r="H22">
      <v>44197</v>
    </oc>
    <nc r="H22">
      <v>44204</v>
    </nc>
  </rcc>
  <rcc rId="3836" sId="7" numFmtId="20">
    <oc r="G23">
      <v>44197</v>
    </oc>
    <nc r="G23">
      <v>44196</v>
    </nc>
  </rcc>
  <rcc rId="3837" sId="7">
    <oc r="L21" t="inlineStr">
      <is>
        <t>I made some changes to the dates - TB reviewed</t>
      </is>
    </oc>
    <nc r="L21"/>
  </rcc>
  <rcc rId="3838" sId="7">
    <oc r="L22" t="inlineStr">
      <is>
        <t>I made some changes to the dates - TB reviewed</t>
      </is>
    </oc>
    <nc r="L22"/>
  </rcc>
  <rcc rId="3839" sId="7">
    <oc r="L23" t="inlineStr">
      <is>
        <t>I made some changes to the dates - TB reviewed</t>
      </is>
    </oc>
    <nc r="L23"/>
  </rcc>
  <rfmt sheetId="7" sqref="G22:G23">
    <dxf>
      <fill>
        <patternFill patternType="none">
          <bgColor auto="1"/>
        </patternFill>
      </fill>
    </dxf>
  </rfmt>
</revisions>
</file>

<file path=xl/revisions/revisionLog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60" sId="7">
    <oc r="F65" t="inlineStr">
      <is>
        <t>Premium whiskies from around the world. Products should be unique, award winning and highly regarded. Preference may be given to new brands or emerging regions new to the Ontario market. Submissions are considered for a quarterly or annual release in the Whisky Shop program (135 stores), Enhance Whisky Shop or e-commerce. The Fall turn duration is October to February. 
750mL or 700ml equivalents are encouraged. Distillery features may be considered, meaning 3-5 products from one distillery will be featured. To be considered for a distillery feature, a written proposal must be submitted to the category prior to the pre-submission deadline.</t>
      </is>
    </oc>
    <nc r="F65" t="inlineStr">
      <is>
        <r>
          <t xml:space="preserve">Premium whiskies from around the world. Products should be unique, award winning and highly regarded. Preference may be given to new brands or emerging regions new to the Ontario market. Submissions are considered for a quarterly or annual release in the Whisky Shop program (135 stores), Enhanced Whisky Shop, e-commerce or e-comm exclusive program. </t>
        </r>
        <r>
          <rPr>
            <b/>
            <sz val="11"/>
            <color theme="1"/>
            <rFont val="Calibri"/>
            <family val="2"/>
          </rPr>
          <t>The fall turn duration is P8 through P11</t>
        </r>
        <r>
          <rPr>
            <sz val="11"/>
            <color theme="1"/>
            <rFont val="Calibri"/>
            <family val="2"/>
          </rPr>
          <t>. 
750mL or 700ml equivalents are encouraged. Distillery features may be considered, meaning 3-5 products from one distillery will be featured. To be considered for a distillery feature, a written proposal must be submitted to the category prior to the pre-submission deadline.</t>
        </r>
      </is>
    </nc>
  </rcc>
</revisions>
</file>

<file path=xl/revisions/revisionLog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61" sId="7">
    <oc r="E68" t="inlineStr">
      <is>
        <t>$27.75+</t>
      </is>
    </oc>
    <nc r="E68" t="inlineStr">
      <is>
        <t>(Seasonal Liqueurs) $20.00 -$39.95
                                   (Brandy, Cognac, Armagnac, Grappa) $28.75+</t>
      </is>
    </nc>
  </rcc>
</revisions>
</file>

<file path=xl/revisions/revisionLog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62" sId="7">
    <oc r="F54" t="inlineStr">
      <is>
        <t>Premium whiskies from around the world. Products should be unique, award winning and highly regarded. Preference may be given to new brands or emerging regions new to the Ontario market. Submissions are considered for a quarterly release in the Whisky Shop program (135 stores), Enhanced Whisky Shop, e-commerce or for our Whisky Shop e-comm exclusive program. Turn 2: Duration P12 through P1. 750mL or 700ml are encouraged. Distillery features may be considered, meaning 3-5 products from one distillery will be featured. To be considered for a distillery feature, a written proposal must be submitted to the Category team prior to the pre-submission deadline.</t>
      </is>
    </oc>
    <nc r="F54" t="inlineStr">
      <is>
        <r>
          <t xml:space="preserve">Premium whiskies from around the world. Products should be unique, award winning and highly regarded. Preference may be given to new brands or emerging regions new to the Ontario market. Submissions are considered for a quarterly release in the Whisky Shop program (135 stores), Enhanced Whisky Shop, e-commerce or for our Whisky Shop e-comm exclusive program. </t>
        </r>
        <r>
          <rPr>
            <b/>
            <sz val="11"/>
            <color theme="1"/>
            <rFont val="Calibri"/>
            <family val="2"/>
          </rPr>
          <t>Turn 2 duration: P12 through P1</t>
        </r>
        <r>
          <rPr>
            <sz val="11"/>
            <color theme="1"/>
            <rFont val="Calibri"/>
            <family val="2"/>
          </rPr>
          <t>. 750mL or 700ml are encouraged. Distillery features may be considered, meaning 3-5 products from one distillery will be featured. To be considered for a distillery feature, a written proposal must be submitted to the Category team prior to the pre-submission deadline.</t>
        </r>
      </is>
    </nc>
  </rcc>
  <rcc rId="3863" sId="7">
    <oc r="F59" t="inlineStr">
      <is>
        <r>
          <t xml:space="preserve">Premium whiskies from around the world. Products should be unique, award winning and highly regarded. Preference may be given to new brands or emerging regions new to the Ontario market. Submissions are considered for a quarterly release in the Whisky Shop program (135 stores), Enhanced Whisky Shop, e-commerce or e-comm exclusive program. </t>
        </r>
        <r>
          <rPr>
            <b/>
            <sz val="11"/>
            <color theme="1"/>
            <rFont val="Calibri"/>
            <family val="2"/>
          </rPr>
          <t>The spring turn duration is P2 through P4. The summer turn duration is P5 through P7</t>
        </r>
        <r>
          <rPr>
            <sz val="11"/>
            <color theme="1"/>
            <rFont val="Calibri"/>
            <family val="2"/>
          </rPr>
          <t xml:space="preserve">. 750ml or 700ml equivalents are encouraged.
Distillery features may be considered, meaning 3-5 products from one distillery will be featured. To be considered for a distillery feature, a written proposal must be submitted to the category prior to the pre-submission deadline.
</t>
        </r>
      </is>
    </oc>
    <nc r="F59" t="inlineStr">
      <is>
        <r>
          <t>Premium whiskies from around the world. Products should be unique, award winning and highly regarded. Preference may be given to new brands or emerging regions new to the Ontario market. Submissions are considered for a quarterly release in the Whisky Shop program (135 stores), Enhanced Whisky Shop, e-commerce or e-comm exclusive program. S</t>
        </r>
        <r>
          <rPr>
            <b/>
            <sz val="11"/>
            <color theme="1"/>
            <rFont val="Calibri"/>
            <family val="2"/>
          </rPr>
          <t>pring turn duration: P2 through P4. Summer turn duration: P5 through P7</t>
        </r>
        <r>
          <rPr>
            <sz val="11"/>
            <color theme="1"/>
            <rFont val="Calibri"/>
            <family val="2"/>
          </rPr>
          <t xml:space="preserve">. 750ml or 700ml equivalents are encouraged.
Distillery features may be considered, meaning 3-5 products from one distillery will be featured. To be considered for a distillery feature, a written proposal must be submitted to the category prior to the pre-submission deadline.
</t>
        </r>
      </is>
    </nc>
  </rcc>
</revisions>
</file>

<file path=xl/revisions/revisionLog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64" sId="7">
    <oc r="F65" t="inlineStr">
      <is>
        <r>
          <t xml:space="preserve">Premium whiskies from around the world. Products should be unique, award winning and highly regarded. Preference may be given to new brands or emerging regions new to the Ontario market. Submissions are considered for a quarterly or annual release in the Whisky Shop program (135 stores), Enhanced Whisky Shop, e-commerce or e-comm exclusive program. </t>
        </r>
        <r>
          <rPr>
            <b/>
            <sz val="11"/>
            <color theme="1"/>
            <rFont val="Calibri"/>
            <family val="2"/>
          </rPr>
          <t>The fall turn duration is P8 through P11</t>
        </r>
        <r>
          <rPr>
            <sz val="11"/>
            <color theme="1"/>
            <rFont val="Calibri"/>
            <family val="2"/>
          </rPr>
          <t>. 
750mL or 700ml equivalents are encouraged. Distillery features may be considered, meaning 3-5 products from one distillery will be featured. To be considered for a distillery feature, a written proposal must be submitted to the category prior to the pre-submission deadline.</t>
        </r>
      </is>
    </oc>
    <nc r="F65" t="inlineStr">
      <is>
        <r>
          <t>Premium whiskies from around the world. Products should be unique, award winning and highly regarded. Preference may be given to new brands or emerging regions new to the Ontario market. Submissions are considered for a quarterly or annual release in the Whisky Shop program (135 stores), Enhanced Whisky Shop, e-commerce or e-comm exclusive program. F</t>
        </r>
        <r>
          <rPr>
            <b/>
            <sz val="11"/>
            <color theme="1"/>
            <rFont val="Calibri"/>
            <family val="2"/>
          </rPr>
          <t>all turn duration: P8 through P11</t>
        </r>
        <r>
          <rPr>
            <sz val="11"/>
            <color theme="1"/>
            <rFont val="Calibri"/>
            <family val="2"/>
          </rPr>
          <t>. 
750mL or 700ml equivalents are encouraged. Distillery features may be considered, meaning 3-5 products from one distillery will be featured. To be considered for a distillery feature, a written proposal must be submitted to the category prior to the pre-submission deadline.</t>
        </r>
      </is>
    </nc>
  </rcc>
</revisions>
</file>

<file path=xl/revisions/revisionLog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65" sId="7">
    <oc r="F65" t="inlineStr">
      <is>
        <r>
          <t>Premium whiskies from around the world. Products should be unique, award winning and highly regarded. Preference may be given to new brands or emerging regions new to the Ontario market. Submissions are considered for a quarterly or annual release in the Whisky Shop program (135 stores), Enhanced Whisky Shop, e-commerce or e-comm exclusive program. F</t>
        </r>
        <r>
          <rPr>
            <b/>
            <sz val="11"/>
            <color theme="1"/>
            <rFont val="Calibri"/>
            <family val="2"/>
          </rPr>
          <t>all turn duration: P8 through P11</t>
        </r>
        <r>
          <rPr>
            <sz val="11"/>
            <color theme="1"/>
            <rFont val="Calibri"/>
            <family val="2"/>
          </rPr>
          <t>. 
750mL or 700ml equivalents are encouraged. Distillery features may be considered, meaning 3-5 products from one distillery will be featured. To be considered for a distillery feature, a written proposal must be submitted to the category prior to the pre-submission deadline.</t>
        </r>
      </is>
    </oc>
    <nc r="F65" t="inlineStr">
      <is>
        <r>
          <t xml:space="preserve">Premium whiskies from around the world. Products should be unique, award winning and highly regarded. Preference may be given to new brands or emerging regions new to the Ontario market. Submissions are considered for a quarterly or annual release in the Whisky Shop program (135 stores), Enhanced Whisky Shop, e-commerce or e-comm exclusive program. </t>
        </r>
        <r>
          <rPr>
            <b/>
            <sz val="11"/>
            <color theme="1"/>
            <rFont val="Calibri"/>
            <family val="2"/>
          </rPr>
          <t>Fall turn duration: P8 through P11.</t>
        </r>
        <r>
          <rPr>
            <sz val="11"/>
            <color theme="1"/>
            <rFont val="Calibri"/>
            <family val="2"/>
          </rPr>
          <t xml:space="preserve"> 
750mL or 700ml equivalents are encouraged. Distillery features may be considered, meaning 3-5 products from one distillery will be featured. To be considered for a distillery feature, a written proposal must be submitted to the category prior to the pre-submission deadline.</t>
        </r>
      </is>
    </nc>
  </rcc>
</revisions>
</file>

<file path=xl/revisions/revisionLog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66" sId="7">
    <oc r="F53" t="inlineStr">
      <is>
        <t>Seeking 'online only' gifting offers for key occasions (i.e., stock your bar gift pack + free cocktail accessories VA &amp; recipe booklet with purchase) or products with corporate and personal gifting potential (i.e., customizable or wrapped gifts: pick your bottle's vessel/bag/box, wrap, ribbon, personalized gift tag). Please upload a file with offer details (i.e., products or accessories included). Spirits products included in the packs must already be listed items. NO SAMPLES REQUIRED.</t>
      </is>
    </oc>
    <nc r="F53" t="inlineStr">
      <is>
        <t>Seeking 'online only' gifting offers for key occasions (i.e., stock your bar gift pack + free cocktail accessories VA &amp; recipe booklet with purchase) or products with corporate and personal gifting potential. Spirits products included in the packs must already be listed items. NO SAMPLES REQUIRED.</t>
      </is>
    </nc>
  </rcc>
  <rfmt sheetId="7" sqref="F53">
    <dxf>
      <fill>
        <patternFill patternType="solid">
          <bgColor rgb="FFFFFF00"/>
        </patternFill>
      </fill>
    </dxf>
  </rfmt>
  <rcc rId="3867" sId="7">
    <oc r="E55" t="inlineStr">
      <is>
        <t>$28.95+</t>
      </is>
    </oc>
    <nc r="E55" t="inlineStr">
      <is>
        <t>$29.50+</t>
      </is>
    </nc>
  </rcc>
  <rcc rId="3868" sId="7">
    <oc r="F55" t="inlineStr">
      <is>
        <t>Preference will be given to unique product offerings that target new consumers and focus on quality, authenticity and craftsmanship. Package appeal and marketing strategy/support will be a key consideration. Priority will be given to products priced in the new super premium price band $28.95-$36.35.
Gin Shop: These gins will appeal to the gin connoisseur and will offer strong points of difference to the current assortment, such as niche assortment products, limited availability products or special edition bottles. These will be very small buys and may also have a limited store distribution in a designated number of stores + e-comm presence.  Success in other markets is a benefit. $40.00+.  These products will refresh 2x per year.</t>
      </is>
    </oc>
    <nc r="F55" t="inlineStr">
      <is>
        <t>Preference will be given to unique product offerings that target new consumers and focus on quality, authenticity and craftsmanship and speak to current trends - ie, flavoured Gins 
Gin Shop: These gins will appeal to the gin connoisseur and will offer strong points of difference to the current assortment, such as niche assortment products, limited availability products or special edition bottles. These will be very small buys and may also have a limited store distribution in a designated number of stores + e-comm presence.  Looking for representation from variouse Gin producing countries around the world that offer package appeal combined with marketing strategy/support. Priority will be given to products priced in the Super premium price band with a focus on Deluxe priced products. These products will refresh 2x per year (Spring P1 and Fall P7).</t>
      </is>
    </nc>
  </rcc>
  <rcv guid="{185A5CD5-3184-493D-8586-15BEEE1E3F5A}" action="delete"/>
  <rdn rId="0" localSheetId="1" customView="1" name="Z_185A5CD5_3184_493D_8586_15BEEE1E3F5A_.wvu.PrintArea" hidden="1" oldHidden="1">
    <formula>'LY call-New Dates'!$A$3:$M$82</formula>
    <oldFormula>'LY call-New Dates'!$A$3:$M$82</oldFormula>
  </rdn>
  <rdn rId="0" localSheetId="1" customView="1" name="Z_185A5CD5_3184_493D_8586_15BEEE1E3F5A_.wvu.PrintTitles" hidden="1" oldHidden="1">
    <formula>'LY call-New Dates'!$3:$3</formula>
    <oldFormula>'LY call-New Dates'!$3:$3</oldFormula>
  </rdn>
  <rdn rId="0" localSheetId="1" customView="1" name="Z_185A5CD5_3184_493D_8586_15BEEE1E3F5A_.wvu.FilterData" hidden="1" oldHidden="1">
    <formula>'LY call-New Dates'!$A$3:$Q$82</formula>
    <oldFormula>'LY call-New Dates'!$A$3:$Q$82</oldFormula>
  </rdn>
  <rdn rId="0" localSheetId="2" customView="1" name="Z_185A5CD5_3184_493D_8586_15BEEE1E3F5A_.wvu.FilterData" hidden="1" oldHidden="1">
    <formula>'2019-2020 Needs Grid'!$A$2:$N$73</formula>
    <oldFormula>'2019-2020 Needs Grid'!$A$2:$N$73</oldFormula>
  </rdn>
  <rdn rId="0" localSheetId="3" customView="1" name="Z_185A5CD5_3184_493D_8586_15BEEE1E3F5A_.wvu.FilterData" hidden="1" oldHidden="1">
    <formula>'2018-19 Needs Trade Grid'!$A$3:$L$70</formula>
    <oldFormula>'2018-19 Needs Trade Grid'!$A$1:$L$70</oldFormula>
  </rdn>
  <rdn rId="0" localSheetId="6" customView="1" name="Z_185A5CD5_3184_493D_8586_15BEEE1E3F5A_.wvu.FilterData" hidden="1" oldHidden="1">
    <formula>'2020-21 Needs Grid'!$A$2:$N$65</formula>
    <oldFormula>'2020-21 Needs Grid'!$A$2:$N$65</oldFormula>
  </rdn>
  <rdn rId="0" localSheetId="7" customView="1" name="Z_185A5CD5_3184_493D_8586_15BEEE1E3F5A_.wvu.FilterData" hidden="1" oldHidden="1">
    <formula>'2020-21 Needs Grid Final'!$A$2:$K$68</formula>
    <oldFormula>'2020-21 Needs Grid Final'!$A$2:$K$68</oldFormula>
  </rdn>
  <rdn rId="0" localSheetId="5" customView="1" name="Z_185A5CD5_3184_493D_8586_15BEEE1E3F5A_.wvu.FilterData" hidden="1" oldHidden="1">
    <formula>'2019-20 Final'!$A$3:$L$34</formula>
    <oldFormula>'2019-20 Final'!$A$3:$L$34</oldFormula>
  </rdn>
  <rcv guid="{185A5CD5-3184-493D-8586-15BEEE1E3F5A}" action="add"/>
</revisions>
</file>

<file path=xl/revisions/revisionLog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77" sId="7">
    <oc r="F55" t="inlineStr">
      <is>
        <t>Preference will be given to unique product offerings that target new consumers and focus on quality, authenticity and craftsmanship and speak to current trends - ie, flavoured Gins 
Gin Shop: These gins will appeal to the gin connoisseur and will offer strong points of difference to the current assortment, such as niche assortment products, limited availability products or special edition bottles. These will be very small buys and may also have a limited store distribution in a designated number of stores + e-comm presence.  Looking for representation from variouse Gin producing countries around the world that offer package appeal combined with marketing strategy/support. Priority will be given to products priced in the Super premium price band with a focus on Deluxe priced products. These products will refresh 2x per year (Spring P1 and Fall P7).</t>
      </is>
    </oc>
    <nc r="F55" t="inlineStr">
      <is>
        <t>Preference will be given to unique product offerings that target new consumers and focus on quality, authenticity, craftsmanship and speak to current trends - specifically flavoured Gins.
Gin Shop: These gins will appeal to the gin connoisseur and will offer strong points of difference to the current assortment, such as niche assortment products, limited availability products or special edition bottles. These may be small buys and may also have a limited store distribution + e-comm presence.  Looking for representation from variouse Gin producing countries around the world that offer package appeal combined with marketing strategy/support. Priority will be given to products priced in the Super premium price band with a focus on Deluxe priced products. These products will refresh 2x per year (Spring P1 and Fall P7).</t>
      </is>
    </nc>
  </rcc>
  <rcc rId="3878" sId="7">
    <oc r="F61" t="inlineStr">
      <is>
        <t>Preference will be given to unique product offerings that target new consumers and focus on quality, authenticity and craftsmanship. Package appeal and marketing strategy/support will be a key consideration. Priority will be given to products priced in the new super premium price band $28.95-$36.35.
Gin Shop: These gins will appeal to the gin connoisseur and will offer strong points of difference to the current assortment, such as niche assortment products, limited availability products or special edition bottles. These will be very small buys and may also have a limited store distribution in a designated number of stores + e-comm presence.  Success in other markets is a benefit. $40.00+.  These products will refresh 2x per year.</t>
      </is>
    </oc>
    <nc r="F61" t="inlineStr">
      <is>
        <t>Preference will be given to unique product offerings that target new consumers and focus on quality, authenticity, craftsmanship and speak to current trends - specifically flavoured Gins.
Gin Shop: These gins will appeal to the gin connoisseur and will offer strong points of difference to the current assortment, such as niche assortment products, limited availability products or special edition bottles. These may be small buys and may also have a limited store distribution + e-comm presence.  Looking for representation from variouse Gin producing countries around the world that offer package appeal combined with marketing strategy/support. Priority will be given to products priced in the Super premium price band with a focus on Deluxe priced products. These products will refresh 2x per year (Spring P1 and Fall P7).</t>
      </is>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87" sId="6" xfDxf="1" dxf="1">
    <oc r="F38">
      <f>VLOOKUP($C38,'2019-20 Final'!$C:$F,4,0)</f>
    </oc>
    <nc r="F38" t="inlineStr">
      <is>
        <t xml:space="preserve">Brands: innovative concepts, offering point of differentiation on the shelf; modern package/style, engaging story and/or success in other markets; focus on single varietal or blends typical of the area; and, ideally, wine with true wine credentials – DOC/G, IGT. Finished offers only; no concepts in development. Final packages if selected for tasting. </t>
      </is>
    </nc>
    <ndxf>
      <alignment vertical="center" wrapText="1" readingOrder="0"/>
      <border outline="0">
        <left style="thin">
          <color indexed="64"/>
        </left>
        <right style="thin">
          <color indexed="64"/>
        </right>
        <bottom style="thin">
          <color indexed="64"/>
        </bottom>
      </border>
    </ndxf>
  </rcc>
  <rcv guid="{22257EB2-3327-40FC-8113-145770006338}" action="delete"/>
  <rdn rId="0" localSheetId="1" customView="1" name="Z_22257EB2_3327_40FC_8113_145770006338_.wvu.PrintArea" hidden="1" oldHidden="1">
    <formula>'LY call-New Dates'!$A$3:$M$82</formula>
    <oldFormula>'LY call-New Dates'!$A$3:$M$82</oldFormula>
  </rdn>
  <rdn rId="0" localSheetId="1" customView="1" name="Z_22257EB2_3327_40FC_8113_145770006338_.wvu.PrintTitles" hidden="1" oldHidden="1">
    <formula>'LY call-New Dates'!$3:$3</formula>
    <oldFormula>'LY call-New Dates'!$3:$3</oldFormula>
  </rdn>
  <rdn rId="0" localSheetId="1" customView="1" name="Z_22257EB2_3327_40FC_8113_145770006338_.wvu.FilterData" hidden="1" oldHidden="1">
    <formula>'LY call-New Dates'!$A$3:$Q$82</formula>
    <oldFormula>'LY call-New Dates'!$A$3:$Q$82</oldFormula>
  </rdn>
  <rdn rId="0" localSheetId="2" customView="1" name="Z_22257EB2_3327_40FC_8113_145770006338_.wvu.FilterData" hidden="1" oldHidden="1">
    <formula>'2019-2020 Needs Grid'!$A$2:$N$73</formula>
  </rdn>
  <rdn rId="0" localSheetId="3" customView="1" name="Z_22257EB2_3327_40FC_8113_145770006338_.wvu.FilterData" hidden="1" oldHidden="1">
    <formula>'2018-19 Needs Trade Grid'!$A$3:$L$70</formula>
    <oldFormula>'2018-19 Needs Trade Grid'!$A$1:$L$70</oldFormula>
  </rdn>
  <rdn rId="0" localSheetId="6" customView="1" name="Z_22257EB2_3327_40FC_8113_145770006338_.wvu.FilterData" hidden="1" oldHidden="1">
    <formula>'2020-21 Needs Grid'!$A$2:$N$60</formula>
  </rdn>
  <rdn rId="0" localSheetId="5" customView="1" name="Z_22257EB2_3327_40FC_8113_145770006338_.wvu.FilterData" hidden="1" oldHidden="1">
    <formula>'2019-20 Final'!$A$3:$L$34</formula>
  </rdn>
  <rcv guid="{22257EB2-3327-40FC-8113-145770006338}" action="add"/>
</revisions>
</file>

<file path=xl/revisions/revisionLog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79" sId="7">
    <oc r="E57" t="inlineStr">
      <is>
        <t>$28.20+</t>
      </is>
    </oc>
    <nc r="E57" t="inlineStr">
      <is>
        <t>$29.50+</t>
      </is>
    </nc>
  </rcc>
  <rcc rId="3880" sId="7">
    <oc r="E58" t="inlineStr">
      <is>
        <t>$28.20+</t>
      </is>
    </oc>
    <nc r="E58" t="inlineStr">
      <is>
        <t>$28.75+</t>
      </is>
    </nc>
  </rcc>
  <rcc rId="3881" sId="7">
    <oc r="F58" t="inlineStr">
      <is>
        <t xml:space="preserve">Consideration will be given for the following purchases: 
Year-round Premium, Super-Premium and Deluxe vodka with established, successful brands in other markets or new brands with innovative packaging and/or targeting a new customer. Authenticity at all touchpoints is key. Strong marketing support required. Preference will be given to products priced $28.20-$35.00 to support the trade-up strategy.
Seasonal/one-shot Premium, Super-Premium and Deluxe vodka products that offer strong points of difference to the current assortment (i.e., local, craft/artisanal, unique distillation methods or marketing approaches). Success in other markets is a benefit.
Vodka gifts: Seasonal/one-shot opportunities are encouraged and will be considered in this call. Launch timeframe will depend on the appropriate occasion/season (i.e., Father's Day).
E-comm: As part of the online product strategy, lcbo.com will house curate 'shops' on an on-going basis. These one-shot purchases will  appeal to the vodka connoisseur and offer strong points of difference to the current assortment, such as niche assortment products, highly allocated products or special edition bottles. These will be very small buys and may also have a limited store distribution.
</t>
      </is>
    </oc>
    <nc r="F58" t="inlineStr">
      <is>
        <t>Consideration will be given for the following purchases: 
Year-round Premium, Super-Premium and Deluxe vodka with established, successful brands in other markets or new brands with innovative packaging and/or targeting a new customer. Authenticity at all touchpoints is key. Strong marketing support required. Preference will be given to products priced $28.75-36.00 to support the trade-up strategy.
Seasonal/one-shot Premium, Super-Premium and Deluxe vodka products that offer strong points of difference to the current assortment (i.e., craft/artisanal, unique distillation methods or marketing approaches, low cal). Success in other markets is a benefit.
Capitalizing on new trends in flavoured vodka (ie; Botanicals, natural flavours, no additives, low cal/ sugar), these products can have appeal for the spring summer 2021 season or for a specific occasion.  These products will be purchased on a one-shot or seasonal basis and will be merchandised in store section.
All submissions must include a signature mixed drink and cocktail solution. Recipes should be uploaded along with the NISS submission.</t>
      </is>
    </nc>
  </rcc>
  <rcc rId="3882" sId="7">
    <oc r="F57" t="inlineStr">
      <is>
        <t xml:space="preserve">
Consideration will be given for the following purchases:
Year-round Premium, Deluxe and Spiced/Flavoured rum: Unique and/or renowned rums that broaden the representation of key rum-producing countries. Spiced/flavoured rums focus on offering differentiation to the current assortment or are line extensions of current successful brands. Strong packaging and marketing support required.   Priority will be given to Rums priced in the new super premium price band $31.95-$35.00.                                                                                                         
Rum shop: Seeking gems from all rum nations that have reputable accolades. These rums will appeal to the rum enthusiast and offer strong points of difference to the current assortment, highly allocated products or special edition bottles. These will be very small buys and may also have a limited store distribution in a designated number of stores + e-comm presence.  Success in other markets is a benefit.  Ideal call to submit previous Vintages submissions.
Cachaça: Limited seasonal or one-shot opportunities may exist to test new cachaça offerings in order to feed current interest and growth. </t>
      </is>
    </oc>
    <nc r="F57" t="inlineStr">
      <is>
        <t xml:space="preserve">Preference will be given to unique product offerings that target new consumers and focus on quality, authenticity, and craftsmanship .  
Rum shop: looking for Unique and/or renowned rums that broaden the representation of key rum-producing countries. Spiced/flavoured rums focus on offering differentiation to the current assortment or are line extensions of current successful brands. Strong packaging and marketing support required.  Strong accolades a plus with a focus on products that will appeal to the rum enthusiast and offer strong points of difference to the current assortment. These may be small buys with a more limited distribution but will have e-comm presence.  Success in other markets is a benefit.  Ideal call to submit previous Vintages submissions, or products with special/ limited editions. Priority will be given to Rums priced in the new super premium price band $34.75-37.80 as well as Deluxe.  These products will refresh 2x per year (Spring P1 and Fall P7).
Cachaça: Limited seasonal or one-shot opportunities may exist to test new cachaça offerings in order to feed current interest and growth. </t>
      </is>
    </nc>
  </rcc>
  <rcc rId="3883" sId="7">
    <oc r="F62" t="inlineStr">
      <is>
        <t xml:space="preserve">
Consideration will be given for the following purchases:
Year-round Premium, Deluxe and Spiced/Flavoured rum: Unique and/or renowned rums that broaden the representation of key rum-producing countries. Spiced/flavoured rums focus on offering differentiation to the current assortment or are line extensions of current successful brands. Strong packaging and marketing support required.   Priority will be given to Rums priced in the new super premium price band $31.95-$35.00.                                                                                                         
Rum shop: Seeking gems from all rum nations that have reputable accolades. These rums will appeal to the rum enthusiast and offer strong points of difference to the current assortment, highly allocated products or special edition bottles. These will be very small buys and may also have a limited store distribution in a designated number of stores + e-comm presence.  Success in other markets is a benefit.  Ideal call to submit previous Vintages submissions.
Cachaça: Limited seasonal or one-shot opportunities may exist to test new cachaça offerings in order to feed current interest and growth. </t>
      </is>
    </oc>
    <nc r="F62" t="inlineStr">
      <is>
        <t xml:space="preserve">Preference will be given to unique product offerings that target new consumers and focus on quality, authenticity, and craftsmanship .  
Rum shop: looking for Unique and/or renowned rums that broaden the representation of key rum-producing countries. Spiced/flavoured rums focus on offering differentiation to the current assortment or are line extensions of current successful brands. Strong packaging and marketing support required.  Strong accolades a plus with a focus on products that will appeal to the rum enthusiast and offer strong points of difference to the current assortment. These may be small buys with a more limited distribution but will have e-comm presence.  Success in other markets is a benefit.  Ideal call to submit previous Vintages submissions, or products with special/ limited editions. Priority will be given to Rums priced in the new super premium price band $34.75-37.80 as well as Deluxe.  These products will refresh 2x per year (Spring P1 and Fall P7).
Cachaça: Limited seasonal or one-shot opportunities may exist to test new cachaça offerings in order to feed current interest and growth. </t>
      </is>
    </nc>
  </rcc>
  <rcc rId="3884" sId="7">
    <oc r="F66" t="inlineStr">
      <is>
        <t>Capitalizing on new trends in flavoured vodka, these products can have appeal for the spring summer or fall/winter season or for a specific occasion.  These products will be purchased on a one-shot and seasonal basis and will be merchandised in store section.
All submissions must include a signature mixed drink and cocktail solution. Recipes should be uploaded along with the NISS submission.</t>
      </is>
    </oc>
    <nc r="F66" t="inlineStr">
      <is>
        <t>Capitalizing on new trends in flavoured vodka (ie; Botanicals, natural flavours, no additives, low cal/ sugar), these products can have appeal for the fall/ winter 2021 season or for a specific occasion.  These products will be purchased on a one-shot or seasonal basis and will be merchandised in store section.
All submissions must include a signature mixed drink and cocktail solution. Recipes should be uploaded along with the NISS submission.</t>
      </is>
    </nc>
  </rcc>
  <rcv guid="{185A5CD5-3184-493D-8586-15BEEE1E3F5A}" action="delete"/>
  <rdn rId="0" localSheetId="1" customView="1" name="Z_185A5CD5_3184_493D_8586_15BEEE1E3F5A_.wvu.PrintArea" hidden="1" oldHidden="1">
    <formula>'LY call-New Dates'!$A$3:$M$82</formula>
    <oldFormula>'LY call-New Dates'!$A$3:$M$82</oldFormula>
  </rdn>
  <rdn rId="0" localSheetId="1" customView="1" name="Z_185A5CD5_3184_493D_8586_15BEEE1E3F5A_.wvu.PrintTitles" hidden="1" oldHidden="1">
    <formula>'LY call-New Dates'!$3:$3</formula>
    <oldFormula>'LY call-New Dates'!$3:$3</oldFormula>
  </rdn>
  <rdn rId="0" localSheetId="1" customView="1" name="Z_185A5CD5_3184_493D_8586_15BEEE1E3F5A_.wvu.FilterData" hidden="1" oldHidden="1">
    <formula>'LY call-New Dates'!$A$3:$Q$82</formula>
    <oldFormula>'LY call-New Dates'!$A$3:$Q$82</oldFormula>
  </rdn>
  <rdn rId="0" localSheetId="2" customView="1" name="Z_185A5CD5_3184_493D_8586_15BEEE1E3F5A_.wvu.FilterData" hidden="1" oldHidden="1">
    <formula>'2019-2020 Needs Grid'!$A$2:$N$73</formula>
    <oldFormula>'2019-2020 Needs Grid'!$A$2:$N$73</oldFormula>
  </rdn>
  <rdn rId="0" localSheetId="3" customView="1" name="Z_185A5CD5_3184_493D_8586_15BEEE1E3F5A_.wvu.FilterData" hidden="1" oldHidden="1">
    <formula>'2018-19 Needs Trade Grid'!$A$3:$L$70</formula>
    <oldFormula>'2018-19 Needs Trade Grid'!$A$3:$L$70</oldFormula>
  </rdn>
  <rdn rId="0" localSheetId="6" customView="1" name="Z_185A5CD5_3184_493D_8586_15BEEE1E3F5A_.wvu.FilterData" hidden="1" oldHidden="1">
    <formula>'2020-21 Needs Grid'!$A$2:$N$65</formula>
    <oldFormula>'2020-21 Needs Grid'!$A$2:$N$65</oldFormula>
  </rdn>
  <rdn rId="0" localSheetId="7" customView="1" name="Z_185A5CD5_3184_493D_8586_15BEEE1E3F5A_.wvu.FilterData" hidden="1" oldHidden="1">
    <formula>'2020-21 Needs Grid Final'!$A$52:$L$68</formula>
    <oldFormula>'2020-21 Needs Grid Final'!$A$2:$K$68</oldFormula>
  </rdn>
  <rdn rId="0" localSheetId="5" customView="1" name="Z_185A5CD5_3184_493D_8586_15BEEE1E3F5A_.wvu.FilterData" hidden="1" oldHidden="1">
    <formula>'2019-20 Final'!$A$3:$L$34</formula>
    <oldFormula>'2019-20 Final'!$A$3:$L$34</oldFormula>
  </rdn>
  <rcv guid="{185A5CD5-3184-493D-8586-15BEEE1E3F5A}" action="add"/>
</revisions>
</file>

<file path=xl/revisions/revisionLog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93" sId="7" numFmtId="20">
    <oc r="G22">
      <v>44189</v>
    </oc>
    <nc r="G22">
      <v>44194</v>
    </nc>
  </rcc>
  <rcc rId="3894" sId="7" numFmtId="20">
    <oc r="G23">
      <v>44196</v>
    </oc>
    <nc r="G23">
      <v>44194</v>
    </nc>
  </rcc>
  <rcv guid="{185A5CD5-3184-493D-8586-15BEEE1E3F5A}" action="delete"/>
  <rdn rId="0" localSheetId="1" customView="1" name="Z_185A5CD5_3184_493D_8586_15BEEE1E3F5A_.wvu.PrintArea" hidden="1" oldHidden="1">
    <formula>'LY call-New Dates'!$A$3:$M$82</formula>
    <oldFormula>'LY call-New Dates'!$A$3:$M$82</oldFormula>
  </rdn>
  <rdn rId="0" localSheetId="1" customView="1" name="Z_185A5CD5_3184_493D_8586_15BEEE1E3F5A_.wvu.PrintTitles" hidden="1" oldHidden="1">
    <formula>'LY call-New Dates'!$3:$3</formula>
    <oldFormula>'LY call-New Dates'!$3:$3</oldFormula>
  </rdn>
  <rdn rId="0" localSheetId="1" customView="1" name="Z_185A5CD5_3184_493D_8586_15BEEE1E3F5A_.wvu.FilterData" hidden="1" oldHidden="1">
    <formula>'LY call-New Dates'!$A$3:$Q$82</formula>
    <oldFormula>'LY call-New Dates'!$A$3:$Q$82</oldFormula>
  </rdn>
  <rdn rId="0" localSheetId="2" customView="1" name="Z_185A5CD5_3184_493D_8586_15BEEE1E3F5A_.wvu.FilterData" hidden="1" oldHidden="1">
    <formula>'2019-2020 Needs Grid'!$A$2:$N$73</formula>
    <oldFormula>'2019-2020 Needs Grid'!$A$2:$N$73</oldFormula>
  </rdn>
  <rdn rId="0" localSheetId="3" customView="1" name="Z_185A5CD5_3184_493D_8586_15BEEE1E3F5A_.wvu.FilterData" hidden="1" oldHidden="1">
    <formula>'2018-19 Needs Trade Grid'!$A$3:$L$70</formula>
    <oldFormula>'2018-19 Needs Trade Grid'!$A$3:$L$70</oldFormula>
  </rdn>
  <rdn rId="0" localSheetId="6" customView="1" name="Z_185A5CD5_3184_493D_8586_15BEEE1E3F5A_.wvu.FilterData" hidden="1" oldHidden="1">
    <formula>'2020-21 Needs Grid'!$A$2:$N$65</formula>
    <oldFormula>'2020-21 Needs Grid'!$A$2:$N$65</oldFormula>
  </rdn>
  <rdn rId="0" localSheetId="7" customView="1" name="Z_185A5CD5_3184_493D_8586_15BEEE1E3F5A_.wvu.FilterData" hidden="1" oldHidden="1">
    <formula>'2020-21 Needs Grid Final'!$A$52:$L$68</formula>
    <oldFormula>'2020-21 Needs Grid Final'!$A$52:$L$68</oldFormula>
  </rdn>
  <rdn rId="0" localSheetId="5" customView="1" name="Z_185A5CD5_3184_493D_8586_15BEEE1E3F5A_.wvu.FilterData" hidden="1" oldHidden="1">
    <formula>'2019-20 Final'!$A$3:$L$34</formula>
    <oldFormula>'2019-20 Final'!$A$3:$L$34</oldFormula>
  </rdn>
  <rcv guid="{185A5CD5-3184-493D-8586-15BEEE1E3F5A}" action="add"/>
</revisions>
</file>

<file path=xl/revisions/revisionLog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903" sId="7" ref="A53:XFD53" action="deleteRow">
    <rfmt sheetId="7" xfDxf="1" sqref="A53:XFD53" start="0" length="0"/>
    <rcc rId="0" sId="7" dxf="1">
      <nc r="A53" t="inlineStr">
        <is>
          <t>Spirits</t>
        </is>
      </nc>
      <ndxf>
        <fill>
          <patternFill patternType="solid">
            <bgColor theme="0"/>
          </patternFill>
        </fill>
        <alignment vertical="center" wrapText="1" readingOrder="0"/>
        <border outline="0">
          <left style="thin">
            <color indexed="64"/>
          </left>
          <right style="thin">
            <color indexed="64"/>
          </right>
          <bottom style="thin">
            <color indexed="64"/>
          </bottom>
        </border>
      </ndxf>
    </rcc>
    <rcc rId="0" sId="7" dxf="1">
      <nc r="B53">
        <v>2938</v>
      </nc>
      <ndxf>
        <alignment vertical="center" wrapText="1" readingOrder="0"/>
        <border outline="0">
          <left style="thin">
            <color indexed="64"/>
          </left>
          <right style="thin">
            <color indexed="64"/>
          </right>
          <bottom style="thin">
            <color indexed="64"/>
          </bottom>
        </border>
      </ndxf>
    </rcc>
    <rcc rId="0" sId="7" dxf="1">
      <nc r="C53" t="inlineStr">
        <is>
          <t>Online Exclusive Gifting Proposals – Spirits Only</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7" dxf="1">
      <nc r="D53" t="inlineStr">
        <is>
          <t>All Countries</t>
        </is>
      </nc>
      <ndxf>
        <alignment vertical="center" wrapText="1" readingOrder="0"/>
        <border outline="0">
          <left style="thin">
            <color indexed="64"/>
          </left>
          <right style="thin">
            <color indexed="64"/>
          </right>
          <bottom style="thin">
            <color indexed="64"/>
          </bottom>
        </border>
      </ndxf>
    </rcc>
    <rcc rId="0" sId="7" dxf="1">
      <nc r="E53" t="inlineStr">
        <is>
          <t>Various</t>
        </is>
      </nc>
      <ndxf>
        <alignment vertical="center" wrapText="1" readingOrder="0"/>
        <border outline="0">
          <left style="thin">
            <color indexed="64"/>
          </left>
          <right style="thin">
            <color indexed="64"/>
          </right>
          <bottom style="thin">
            <color indexed="64"/>
          </bottom>
        </border>
      </ndxf>
    </rcc>
    <rcc rId="0" sId="7" dxf="1">
      <nc r="F53" t="inlineStr">
        <is>
          <t>Seeking 'online only' gifting offers for key occasions (i.e., stock your bar gift pack + free cocktail accessories VA &amp; recipe booklet with purchase) or products with corporate and personal gifting potential. Spirits products included in the packs must already be listed items. NO SAMPLES REQUIRED.</t>
        </is>
      </nc>
      <ndxf>
        <fill>
          <patternFill patternType="solid">
            <bgColor rgb="FFFFFF00"/>
          </patternFill>
        </fill>
        <alignment vertical="center" wrapText="1" readingOrder="0"/>
        <border outline="0">
          <left style="thin">
            <color indexed="64"/>
          </left>
          <right style="thin">
            <color indexed="64"/>
          </right>
          <bottom style="thin">
            <color indexed="64"/>
          </bottom>
        </border>
      </ndxf>
    </rcc>
    <rcc rId="0" sId="7" dxf="1" numFmtId="20">
      <nc r="G53">
        <v>43910</v>
      </nc>
      <ndxf>
        <numFmt numFmtId="20" formatCode="d\-mmm\-yy"/>
        <alignment vertical="center" wrapText="1" readingOrder="0"/>
        <border outline="0">
          <left style="thin">
            <color indexed="64"/>
          </left>
          <right style="thin">
            <color indexed="64"/>
          </right>
          <top style="thin">
            <color indexed="64"/>
          </top>
          <bottom style="thin">
            <color indexed="64"/>
          </bottom>
        </border>
      </ndxf>
    </rcc>
    <rcc rId="0" sId="7" dxf="1" numFmtId="20">
      <nc r="H53">
        <v>43917</v>
      </nc>
      <ndxf>
        <numFmt numFmtId="20" formatCode="d\-mmm\-yy"/>
        <alignment vertical="center" wrapText="1" readingOrder="0"/>
        <border outline="0">
          <left style="thin">
            <color indexed="64"/>
          </left>
          <right style="thin">
            <color indexed="64"/>
          </right>
          <top style="thin">
            <color indexed="64"/>
          </top>
          <bottom style="thin">
            <color indexed="64"/>
          </bottom>
        </border>
      </ndxf>
    </rcc>
    <rcc rId="0" sId="7" dxf="1" numFmtId="20">
      <nc r="I53">
        <v>43938</v>
      </nc>
      <ndxf>
        <numFmt numFmtId="20" formatCode="d\-mmm\-yy"/>
        <alignment vertical="center" wrapText="1" readingOrder="0"/>
        <border outline="0">
          <left style="thin">
            <color indexed="64"/>
          </left>
          <right style="thin">
            <color indexed="64"/>
          </right>
          <top style="thin">
            <color indexed="64"/>
          </top>
          <bottom style="thin">
            <color indexed="64"/>
          </bottom>
        </border>
      </ndxf>
    </rcc>
    <rcc rId="0" sId="7" dxf="1" numFmtId="20">
      <nc r="J53">
        <v>43944</v>
      </nc>
      <ndxf>
        <numFmt numFmtId="20" formatCode="d\-mmm\-yy"/>
        <alignment vertical="center" wrapText="1" readingOrder="0"/>
        <border outline="0">
          <left style="thin">
            <color indexed="64"/>
          </left>
          <right style="thin">
            <color indexed="64"/>
          </right>
          <bottom style="thin">
            <color indexed="64"/>
          </bottom>
        </border>
      </ndxf>
    </rcc>
    <rcc rId="0" sId="7" dxf="1">
      <nc r="K53">
        <v>10</v>
      </nc>
      <ndxf>
        <alignment horizontal="center" vertical="center" wrapText="1" readingOrder="0"/>
        <border outline="0">
          <left style="thin">
            <color indexed="64"/>
          </left>
          <right style="thin">
            <color indexed="64"/>
          </right>
          <top style="thin">
            <color indexed="64"/>
          </top>
          <bottom style="thin">
            <color indexed="64"/>
          </bottom>
        </border>
      </ndxf>
    </rcc>
  </rrc>
</revisions>
</file>

<file path=xl/revisions/revisionLog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904" sId="7" ref="A65:XFD65" action="insertRow"/>
  <rcc rId="3905" sId="7">
    <nc r="A65" t="inlineStr">
      <is>
        <t>Spirits</t>
      </is>
    </nc>
  </rcc>
  <rcc rId="3906" sId="7">
    <nc r="C65" t="inlineStr">
      <is>
        <t>Holiday Gifting (Spirits)</t>
      </is>
    </nc>
  </rcc>
  <rcc rId="3907" sId="7">
    <nc r="D65" t="inlineStr">
      <is>
        <t>All Countries</t>
      </is>
    </nc>
  </rcc>
  <rcc rId="3908" sId="7">
    <nc r="E65" t="inlineStr">
      <is>
        <t>Various</t>
      </is>
    </nc>
  </rcc>
  <rcc rId="3909" sId="7">
    <nc r="F65" t="inlineStr">
      <is>
        <t>New and unique gifts, interesting and exciting mixed packs, stocking stuffers, limited-availability/edition/prestige bottles are of interest. A deadline and requirements update letter will be issued toward the end of December 2020</t>
      </is>
    </nc>
  </rcc>
  <rcc rId="3910" sId="7" numFmtId="20">
    <nc r="G65">
      <v>44232</v>
    </nc>
  </rcc>
  <rcc rId="3911" sId="7" numFmtId="20">
    <nc r="H65">
      <v>44239</v>
    </nc>
  </rcc>
  <rcc rId="3912" sId="7" numFmtId="20">
    <nc r="I65">
      <v>44260</v>
    </nc>
  </rcc>
  <rcc rId="3913" sId="7" numFmtId="20">
    <nc r="J65">
      <v>44266</v>
    </nc>
  </rcc>
  <rcc rId="3914" sId="7">
    <nc r="K65">
      <v>25</v>
    </nc>
  </rcc>
  <rcv guid="{185A5CD5-3184-493D-8586-15BEEE1E3F5A}" action="delete"/>
  <rdn rId="0" localSheetId="1" customView="1" name="Z_185A5CD5_3184_493D_8586_15BEEE1E3F5A_.wvu.PrintArea" hidden="1" oldHidden="1">
    <formula>'LY call-New Dates'!$A$3:$M$82</formula>
    <oldFormula>'LY call-New Dates'!$A$3:$M$82</oldFormula>
  </rdn>
  <rdn rId="0" localSheetId="1" customView="1" name="Z_185A5CD5_3184_493D_8586_15BEEE1E3F5A_.wvu.PrintTitles" hidden="1" oldHidden="1">
    <formula>'LY call-New Dates'!$3:$3</formula>
    <oldFormula>'LY call-New Dates'!$3:$3</oldFormula>
  </rdn>
  <rdn rId="0" localSheetId="1" customView="1" name="Z_185A5CD5_3184_493D_8586_15BEEE1E3F5A_.wvu.FilterData" hidden="1" oldHidden="1">
    <formula>'LY call-New Dates'!$A$3:$Q$82</formula>
    <oldFormula>'LY call-New Dates'!$A$3:$Q$82</oldFormula>
  </rdn>
  <rdn rId="0" localSheetId="2" customView="1" name="Z_185A5CD5_3184_493D_8586_15BEEE1E3F5A_.wvu.FilterData" hidden="1" oldHidden="1">
    <formula>'2019-2020 Needs Grid'!$A$2:$N$73</formula>
    <oldFormula>'2019-2020 Needs Grid'!$A$2:$N$73</oldFormula>
  </rdn>
  <rdn rId="0" localSheetId="3" customView="1" name="Z_185A5CD5_3184_493D_8586_15BEEE1E3F5A_.wvu.FilterData" hidden="1" oldHidden="1">
    <formula>'2018-19 Needs Trade Grid'!$A$3:$L$70</formula>
    <oldFormula>'2018-19 Needs Trade Grid'!$A$3:$L$70</oldFormula>
  </rdn>
  <rdn rId="0" localSheetId="6" customView="1" name="Z_185A5CD5_3184_493D_8586_15BEEE1E3F5A_.wvu.FilterData" hidden="1" oldHidden="1">
    <formula>'2020-21 Needs Grid'!$A$2:$N$65</formula>
    <oldFormula>'2020-21 Needs Grid'!$A$2:$N$65</oldFormula>
  </rdn>
  <rdn rId="0" localSheetId="7" customView="1" name="Z_185A5CD5_3184_493D_8586_15BEEE1E3F5A_.wvu.FilterData" hidden="1" oldHidden="1">
    <formula>'2020-21 Needs Grid Final'!$A$52:$L$68</formula>
    <oldFormula>'2020-21 Needs Grid Final'!$A$52:$L$68</oldFormula>
  </rdn>
  <rdn rId="0" localSheetId="5" customView="1" name="Z_185A5CD5_3184_493D_8586_15BEEE1E3F5A_.wvu.FilterData" hidden="1" oldHidden="1">
    <formula>'2019-20 Final'!$A$3:$L$34</formula>
    <oldFormula>'2019-20 Final'!$A$3:$L$34</oldFormula>
  </rdn>
  <rcv guid="{185A5CD5-3184-493D-8586-15BEEE1E3F5A}" action="add"/>
</revisions>
</file>

<file path=xl/revisions/revisionLog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185A5CD5-3184-493D-8586-15BEEE1E3F5A}" action="delete"/>
  <rdn rId="0" localSheetId="1" customView="1" name="Z_185A5CD5_3184_493D_8586_15BEEE1E3F5A_.wvu.PrintArea" hidden="1" oldHidden="1">
    <formula>'LY call-New Dates'!$A$3:$M$82</formula>
    <oldFormula>'LY call-New Dates'!$A$3:$M$82</oldFormula>
  </rdn>
  <rdn rId="0" localSheetId="1" customView="1" name="Z_185A5CD5_3184_493D_8586_15BEEE1E3F5A_.wvu.PrintTitles" hidden="1" oldHidden="1">
    <formula>'LY call-New Dates'!$3:$3</formula>
    <oldFormula>'LY call-New Dates'!$3:$3</oldFormula>
  </rdn>
  <rdn rId="0" localSheetId="1" customView="1" name="Z_185A5CD5_3184_493D_8586_15BEEE1E3F5A_.wvu.FilterData" hidden="1" oldHidden="1">
    <formula>'LY call-New Dates'!$A$3:$Q$82</formula>
    <oldFormula>'LY call-New Dates'!$A$3:$Q$82</oldFormula>
  </rdn>
  <rdn rId="0" localSheetId="2" customView="1" name="Z_185A5CD5_3184_493D_8586_15BEEE1E3F5A_.wvu.FilterData" hidden="1" oldHidden="1">
    <formula>'2019-2020 Needs Grid'!$A$2:$N$73</formula>
    <oldFormula>'2019-2020 Needs Grid'!$A$2:$N$73</oldFormula>
  </rdn>
  <rdn rId="0" localSheetId="3" customView="1" name="Z_185A5CD5_3184_493D_8586_15BEEE1E3F5A_.wvu.FilterData" hidden="1" oldHidden="1">
    <formula>'2018-19 Needs Trade Grid'!$A$3:$L$70</formula>
    <oldFormula>'2018-19 Needs Trade Grid'!$A$3:$L$70</oldFormula>
  </rdn>
  <rdn rId="0" localSheetId="6" customView="1" name="Z_185A5CD5_3184_493D_8586_15BEEE1E3F5A_.wvu.FilterData" hidden="1" oldHidden="1">
    <formula>'2020-21 Needs Grid'!$A$2:$N$65</formula>
    <oldFormula>'2020-21 Needs Grid'!$A$2:$N$65</oldFormula>
  </rdn>
  <rdn rId="0" localSheetId="7" customView="1" name="Z_185A5CD5_3184_493D_8586_15BEEE1E3F5A_.wvu.FilterData" hidden="1" oldHidden="1">
    <formula>'2020-21 Needs Grid Final'!$A$52:$L$68</formula>
    <oldFormula>'2020-21 Needs Grid Final'!$A$52:$L$68</oldFormula>
  </rdn>
  <rdn rId="0" localSheetId="5" customView="1" name="Z_185A5CD5_3184_493D_8586_15BEEE1E3F5A_.wvu.FilterData" hidden="1" oldHidden="1">
    <formula>'2019-20 Final'!$A$3:$L$34</formula>
    <oldFormula>'2019-20 Final'!$A$3:$L$34</oldFormula>
  </rdn>
  <rcv guid="{185A5CD5-3184-493D-8586-15BEEE1E3F5A}" action="add"/>
</revisions>
</file>

<file path=xl/revisions/revisionLog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931" sId="7">
    <oc r="F65" t="inlineStr">
      <is>
        <t>New and unique gifts, interesting and exciting mixed packs, stocking stuffers, limited-availability/edition/prestige bottles are of interest. A deadline and requirements update letter will be issued toward the end of December 2020</t>
      </is>
    </oc>
    <nc r="F65" t="inlineStr">
      <is>
        <t>New and unique gifts, interesting and exciting mixed packs, gifts packs, stocking stuffers, limited-availability/edition/prestige bottles are of interest. A deadline and requirements update letter was issued toward the in December.</t>
      </is>
    </nc>
  </rcc>
  <rcv guid="{185A5CD5-3184-493D-8586-15BEEE1E3F5A}" action="delete"/>
  <rdn rId="0" localSheetId="1" customView="1" name="Z_185A5CD5_3184_493D_8586_15BEEE1E3F5A_.wvu.PrintArea" hidden="1" oldHidden="1">
    <formula>'LY call-New Dates'!$A$3:$M$82</formula>
    <oldFormula>'LY call-New Dates'!$A$3:$M$82</oldFormula>
  </rdn>
  <rdn rId="0" localSheetId="1" customView="1" name="Z_185A5CD5_3184_493D_8586_15BEEE1E3F5A_.wvu.PrintTitles" hidden="1" oldHidden="1">
    <formula>'LY call-New Dates'!$3:$3</formula>
    <oldFormula>'LY call-New Dates'!$3:$3</oldFormula>
  </rdn>
  <rdn rId="0" localSheetId="1" customView="1" name="Z_185A5CD5_3184_493D_8586_15BEEE1E3F5A_.wvu.FilterData" hidden="1" oldHidden="1">
    <formula>'LY call-New Dates'!$A$3:$Q$82</formula>
    <oldFormula>'LY call-New Dates'!$A$3:$Q$82</oldFormula>
  </rdn>
  <rdn rId="0" localSheetId="2" customView="1" name="Z_185A5CD5_3184_493D_8586_15BEEE1E3F5A_.wvu.FilterData" hidden="1" oldHidden="1">
    <formula>'2019-2020 Needs Grid'!$A$2:$N$73</formula>
    <oldFormula>'2019-2020 Needs Grid'!$A$2:$N$73</oldFormula>
  </rdn>
  <rdn rId="0" localSheetId="3" customView="1" name="Z_185A5CD5_3184_493D_8586_15BEEE1E3F5A_.wvu.FilterData" hidden="1" oldHidden="1">
    <formula>'2018-19 Needs Trade Grid'!$A$3:$L$70</formula>
    <oldFormula>'2018-19 Needs Trade Grid'!$A$3:$L$70</oldFormula>
  </rdn>
  <rdn rId="0" localSheetId="6" customView="1" name="Z_185A5CD5_3184_493D_8586_15BEEE1E3F5A_.wvu.FilterData" hidden="1" oldHidden="1">
    <formula>'2020-21 Needs Grid'!$A$2:$N$65</formula>
    <oldFormula>'2020-21 Needs Grid'!$A$2:$N$65</oldFormula>
  </rdn>
  <rdn rId="0" localSheetId="7" customView="1" name="Z_185A5CD5_3184_493D_8586_15BEEE1E3F5A_.wvu.FilterData" hidden="1" oldHidden="1">
    <formula>'2020-21 Needs Grid Final'!$A$52:$L$68</formula>
    <oldFormula>'2020-21 Needs Grid Final'!$A$52:$L$68</oldFormula>
  </rdn>
  <rdn rId="0" localSheetId="5" customView="1" name="Z_185A5CD5_3184_493D_8586_15BEEE1E3F5A_.wvu.FilterData" hidden="1" oldHidden="1">
    <formula>'2019-20 Final'!$A$3:$L$34</formula>
    <oldFormula>'2019-20 Final'!$A$3:$L$34</oldFormula>
  </rdn>
  <rcv guid="{185A5CD5-3184-493D-8586-15BEEE1E3F5A}" action="add"/>
</revisions>
</file>

<file path=xl/revisions/revisionLog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7" sqref="B1:B1048576">
    <dxf>
      <alignment horizontal="center" readingOrder="0"/>
    </dxf>
  </rfmt>
  <rcc rId="3940" sId="7">
    <oc r="C30" t="inlineStr">
      <is>
        <t>Ontario Seasonal Craft Beer – Autumn 2018</t>
      </is>
    </oc>
    <nc r="C30" t="inlineStr">
      <is>
        <t>Ontario Seasonal Craft Beer – Autumn 2020</t>
      </is>
    </nc>
  </rcc>
  <rcc rId="3941" sId="7">
    <nc r="B30">
      <v>3030</v>
    </nc>
  </rcc>
  <rcc rId="3942" sId="7">
    <nc r="B31">
      <v>3031</v>
    </nc>
  </rcc>
  <rcc rId="3943" sId="7">
    <oc r="C32" t="inlineStr">
      <is>
        <t>Import/Out-of-Province (not Ontario) Seasonal Craft Beer – Spring 2019</t>
      </is>
    </oc>
    <nc r="C32" t="inlineStr">
      <is>
        <t>Import Seasonal Craft Beer - Spring 2021</t>
      </is>
    </nc>
  </rcc>
  <rcc rId="3944" sId="7">
    <oc r="F32" t="inlineStr">
      <is>
        <t>Products appropriate for the spring season that will appeal to a craft beer enthusiast (Bock, Imperial IPA's, sour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P13 through P2.
All tasting/lab and marketing samples must arrive labeled with the NISS or LCBO #. All lab samples go to the attention of Karen Carter.</t>
      </is>
    </oc>
    <nc r="F32" t="inlineStr">
      <is>
        <t>Import and Out-of-Province beers, not from Ontario
Products appropriate for the spring season that will appeal to a craft beer enthusiast (Bock, Imperial IPA's, sour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P13 through P2.
All tasting/lab and marketing samples must arrive labeled with the NISS or LCBO #. 
All samples go to the attention of Holly Garner.</t>
      </is>
    </nc>
  </rcc>
  <rcc rId="3945" sId="7">
    <nc r="B32">
      <v>3032</v>
    </nc>
  </rcc>
  <rcc rId="3946" sId="7">
    <nc r="B33">
      <v>3033</v>
    </nc>
  </rcc>
  <rcc rId="3947" sId="7">
    <nc r="B35">
      <v>3034</v>
    </nc>
  </rcc>
  <rcc rId="3948" sId="7">
    <oc r="C36" t="inlineStr">
      <is>
        <t>Ontario Seasonal Craft Beer – Winter 2018</t>
      </is>
    </oc>
    <nc r="C36" t="inlineStr">
      <is>
        <t>Ontario Seasonal Craft Beer – Winter 2020</t>
      </is>
    </nc>
  </rcc>
  <rcc rId="3949" sId="7">
    <nc r="B36">
      <v>3035</v>
    </nc>
  </rcc>
</revisions>
</file>

<file path=xl/revisions/revisionLog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950" sId="7">
    <oc r="C42" t="inlineStr">
      <is>
        <t>Import/Out-of-Province (not Ontario) Seasonal Craft Beer – Autumn 2019</t>
      </is>
    </oc>
    <nc r="C42" t="inlineStr">
      <is>
        <t>Import Seasonal Craft Beer - Summer 2021</t>
      </is>
    </nc>
  </rcc>
  <rcc rId="3951" sId="7">
    <nc r="B42">
      <v>3036</v>
    </nc>
  </rcc>
  <rcc rId="3952" sId="7">
    <nc r="B37">
      <v>3036</v>
    </nc>
  </rcc>
  <rcc rId="3953" sId="7">
    <oc r="F37" t="inlineStr">
      <is>
        <t>Products appropriate for the summer season that will appeal to a craft beer enthusiast, such as wheat, fruit beers, saisons, etc., will be considered. All formats will be considered; however, single servings are preferred.  
Proven track record in other markets. Renowned or award winning with 90+ RateBeer scores. One-time purchase only. Distribution is limited to approximately 100 stores that are part of this program.
Listing is active in retail – P3 through P6.
All tasting/lab and marketing samples must arrive labeled with the NISS or LCBO #. All lab samples go to the attention of Karen Carter.</t>
      </is>
    </oc>
    <nc r="F37" t="inlineStr">
      <is>
        <t>Import and Out-of-Province beers, not from Ontario
Products appropriate for the summer season that will appeal to a craft beer enthusiast, such as wheat, fruit beers, saisons, etc., will be considered. All formats will be considered; however, single servings are preferred.  
Proven track record in other markets. Renowned or award winning with 90+ RateBeer scores. One-time purchase only. Distribution is limited to approximately 100 stores that are part of this program.
Listing is active in retail – P3 through P6.
All tasting/lab and marketing samples must arrive labeled with the NISS or LCBO. 
All lab samples go to the attention of Holly Garner.</t>
      </is>
    </nc>
  </rcc>
  <rcc rId="3954" sId="7">
    <oc r="C37" t="inlineStr">
      <is>
        <t>Import / Out-of-Province (not Ontario) Seasonal Craft Beer – Summer 2019</t>
      </is>
    </oc>
    <nc r="C37" t="inlineStr">
      <is>
        <t>Import Seasonal Craft Beer - Summer 2021</t>
      </is>
    </nc>
  </rcc>
</revisions>
</file>

<file path=xl/revisions/revisionLog6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955" sId="7">
    <nc r="B40">
      <v>3038</v>
    </nc>
  </rcc>
  <rcc rId="3956" sId="7">
    <oc r="B42">
      <v>3036</v>
    </oc>
    <nc r="B42">
      <v>3039</v>
    </nc>
  </rcc>
  <rcc rId="3957" sId="7">
    <oc r="C42" t="inlineStr">
      <is>
        <t>Import Seasonal Craft Beer - Summer 2021</t>
      </is>
    </oc>
    <nc r="C42" t="inlineStr">
      <is>
        <t>Import Seasonal Craft Beer - Autumn 2021</t>
      </is>
    </nc>
  </rcc>
  <rcc rId="3958" sId="7">
    <oc r="F42" t="inlineStr">
      <is>
        <t>Products appropriate for the autumn season that will appeal to a craft beer enthusiast (pumpkin, Oktoberfest, Belgian- &amp; English-Style pale ales, stouts, porters, oak aged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P7 through P9.
All tasting/lab and marketing samples must arrive labeled with the NISS or LCBO #. All lab samples go to the attention of Karen Carter.</t>
      </is>
    </oc>
    <nc r="F42" t="inlineStr">
      <is>
        <t>Import and Out-of-Province beers, not from Ontario
Products appropriate for the autumn season that will appeal to a craft beer enthusiast (pumpkin, Oktoberfest, Belgian- &amp; English-Style pale ales, stouts, porters, oak aged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P7 through P9.
All tasting/lab and marketing samples must arrive labeled with the NISS or LCBO #. All lab samples go to the attention of Holly Garner.</t>
      </is>
    </nc>
  </rcc>
  <rcc rId="3959" sId="7">
    <nc r="B43">
      <v>3040</v>
    </nc>
  </rcc>
  <rcc rId="3960" sId="7">
    <nc r="B44">
      <v>3041</v>
    </nc>
  </rcc>
  <rcc rId="3961" sId="7">
    <oc r="C44" t="inlineStr">
      <is>
        <t>Ontario Seasonal Craft Beer – Summer 2019</t>
      </is>
    </oc>
    <nc r="C44" t="inlineStr">
      <is>
        <t>Ontario Seasonal Craft Beer – Summer 2021</t>
      </is>
    </nc>
  </rcc>
  <rcc rId="3962" sId="7" numFmtId="20">
    <oc r="I44">
      <v>44197</v>
    </oc>
    <nc r="I44">
      <v>44200</v>
    </nc>
  </rcc>
</revisions>
</file>

<file path=xl/revisions/revisionLog6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963" sId="7">
    <nc r="B45">
      <v>3042</v>
    </nc>
  </rcc>
  <rcc rId="3964" sId="7">
    <oc r="C46" t="inlineStr">
      <is>
        <t>Import/Out-of-Province (not Ontario) Seasonal Craft Beer – Winter2019</t>
      </is>
    </oc>
    <nc r="C46" t="inlineStr">
      <is>
        <t>Import Seasonal Craft Beer - Winter 2021</t>
      </is>
    </nc>
  </rcc>
  <rcc rId="3965" sId="7">
    <nc r="B46">
      <v>3043</v>
    </nc>
  </rcc>
  <rcc rId="3966" sId="7">
    <oc r="F46" t="inlineStr">
      <is>
        <t>Products appropriate for the winter season that will appeal to a craft beer enthusiast (wheat, fruit beers, saisons,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P10 through P12.
All tasting/lab and marketing samples must arrive labeled with the NISS or LCBO #. All lab samples go to the attention of Karen Carter.</t>
      </is>
    </oc>
    <nc r="F46" t="inlineStr">
      <is>
        <t>Import and Out-of-Province beers, not from Ontario
Products appropriate for the winter season that will appeal to a craft beer enthusiast (imperial stouts, quads, IIPA's,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P10 through P12.
All tasting/lab and marketing samples must arrive labeled with the NISS or LCBO #. All lab samples go to the attention of Holly Garner.</t>
      </is>
    </nc>
  </rcc>
  <rcc rId="3967" sId="7">
    <nc r="B47">
      <v>3044</v>
    </nc>
  </rcc>
  <rcc rId="3968" sId="7">
    <oc r="F47" t="inlineStr">
      <is>
        <t>Big brands: Successful brand in other local and export markets. Strong packaging and marketing support. Single-serve tall cans preferred. Competitively priced to existing assortment. Brand line extensions will be considered.  Existing brand must be a category leader at LCBO and growing. Format extensions will not be considered.
Craft brands: Successful, top-tier brand in local or other international markets or in LCBO's Seasonal Craft Beer programs. Strong agency and on-premise support. Competitively priced to existing competitive set.</t>
      </is>
    </oc>
    <nc r="F47" t="inlineStr">
      <is>
        <t>Big brands:  Successful brand in other local and export markets. Strong packaging and marketing support. Single-serve tall cans preferred. Competitively priced to existing assortment. Brand line extensions will be considered.  Existing brand must be a category leader at LCBO and growing. Format extensions will not be considered.
Craft brands: Successful, top-tier brand in local or other international markets or in LCBO's Seasonal Craft Beer programs. Strong agency and on-premise support. Competitively priced to existing competitive set.
Samples go to Holly Garner with NISS sheet attached to each one.</t>
      </is>
    </nc>
  </rcc>
  <rcc rId="3969" sId="7">
    <oc r="F31" t="inlineStr">
      <is>
        <t>Non-alcoholic Beer, Cider, &amp; RTD</t>
      </is>
    </oc>
    <nc r="F31" t="inlineStr">
      <is>
        <t>Non-Alcoholic Beer, Cider, &amp; Ready-to-to-Drink.
Domestic or imported products will be considered.  Must be &lt;0.5% ABV.  The standard markup will not apply for non-alcoholic products so please submit your best possible case cost for consideration, there are no cost of service fees or bottle deposit fees associated with non-alcoholic products.
Single serve can or multi-pack bottle format preferred.  We are seeking products with a proven track record in other markets, or extensions of successful existing brands.
Samples need to arrive with NISS sheet.</t>
      </is>
    </nc>
  </rcc>
  <rcc rId="3970" sId="7">
    <oc r="F36" t="inlineStr">
      <is>
        <t>Ontario craft seasonal beers appropriate for winter. Imperial stouts, barley wines, old ales, spiced &amp; strong ales, oak aged, etc., will be considered. Available for a limited time only. Sales success from a brewery retail store or on-premise (if applicable) will be considered, along with sales performance of current LCBO listings.
Listing is active in retail – P10 through P12 (December 9 - March 2).
All tasting/lab and marketing samples must arrive labeled with the NISS or LCBO #. All lab samples go to the attention of Karen Carter.</t>
      </is>
    </oc>
    <nc r="F36" t="inlineStr">
      <is>
        <t>Ontario craft seasonal beers appropriate for winter. Imperial stouts, barley wines, old ales, spiced &amp; strong ales, oak aged, etc., will be considered. Available for a limited time only. Sales success from a brewery retail store or on-premise (if applicable) will be considered, along with sales performance of current LCBO listings.
Listing is active in retail – P10 through P12 (Dec 6 - Feb 27).
All tasting/lab and marketing samples must arrive labeled with the NISS or LCBO #. 
All lab samples go to the attention of Karen Carter.</t>
      </is>
    </nc>
  </rcc>
  <rcc rId="3971" sId="7">
    <oc r="F30" t="inlineStr">
      <is>
        <t>Ontario craft seasonal beers appropriate for fall. Stouts, Porters, Marzen, Harvest, Pumpkin, etc., will be considered. Available for a limited time only.
Sales success from a brewery retail store or on-premise (if applicable) will be considered, along with sales performance of current LCBO listings. Listing is active in retail – P7 through P9 (September 16 - December 8).
All tasting/lab and marketing samples must arrive labeled with the NISS or LCBO #. All lab samples go to the attention of Karen Carter.</t>
      </is>
    </oc>
    <nc r="F30" t="inlineStr">
      <is>
        <t>Ontario craft seasonal beers appropriate for fall. Stouts, Porters, Marzen, Harvest, Pumpkin, etc., will be considered. Available for a limited time only.
Sales success from a brewery retail store or on-premise (if applicable) will be considered, along with sales performance of current LCBO listings. Listing is active in retail – P7 through P9 (Sept 13 - Dec 5).
All tasting/lab and marketing samples must arrive labeled with the NISS or LCBO item. 
All samples go to the attention of Karen Carter with NISS sheet printable from product tab.</t>
      </is>
    </nc>
  </rcc>
  <rcv guid="{185A5CD5-3184-493D-8586-15BEEE1E3F5A}" action="delete"/>
  <rdn rId="0" localSheetId="1" customView="1" name="Z_185A5CD5_3184_493D_8586_15BEEE1E3F5A_.wvu.PrintArea" hidden="1" oldHidden="1">
    <formula>'LY call-New Dates'!$A$3:$M$82</formula>
    <oldFormula>'LY call-New Dates'!$A$3:$M$82</oldFormula>
  </rdn>
  <rdn rId="0" localSheetId="1" customView="1" name="Z_185A5CD5_3184_493D_8586_15BEEE1E3F5A_.wvu.PrintTitles" hidden="1" oldHidden="1">
    <formula>'LY call-New Dates'!$3:$3</formula>
    <oldFormula>'LY call-New Dates'!$3:$3</oldFormula>
  </rdn>
  <rdn rId="0" localSheetId="1" customView="1" name="Z_185A5CD5_3184_493D_8586_15BEEE1E3F5A_.wvu.FilterData" hidden="1" oldHidden="1">
    <formula>'LY call-New Dates'!$A$3:$Q$82</formula>
    <oldFormula>'LY call-New Dates'!$A$3:$Q$82</oldFormula>
  </rdn>
  <rdn rId="0" localSheetId="2" customView="1" name="Z_185A5CD5_3184_493D_8586_15BEEE1E3F5A_.wvu.FilterData" hidden="1" oldHidden="1">
    <formula>'2019-2020 Needs Grid'!$A$2:$N$73</formula>
    <oldFormula>'2019-2020 Needs Grid'!$A$2:$N$73</oldFormula>
  </rdn>
  <rdn rId="0" localSheetId="3" customView="1" name="Z_185A5CD5_3184_493D_8586_15BEEE1E3F5A_.wvu.FilterData" hidden="1" oldHidden="1">
    <formula>'2018-19 Needs Trade Grid'!$A$3:$L$70</formula>
    <oldFormula>'2018-19 Needs Trade Grid'!$A$3:$L$70</oldFormula>
  </rdn>
  <rdn rId="0" localSheetId="6" customView="1" name="Z_185A5CD5_3184_493D_8586_15BEEE1E3F5A_.wvu.FilterData" hidden="1" oldHidden="1">
    <formula>'2020-21 Needs Grid'!$A$2:$N$65</formula>
    <oldFormula>'2020-21 Needs Grid'!$A$2:$N$65</oldFormula>
  </rdn>
  <rdn rId="0" localSheetId="7" customView="1" name="Z_185A5CD5_3184_493D_8586_15BEEE1E3F5A_.wvu.FilterData" hidden="1" oldHidden="1">
    <formula>'2020-21 Needs Grid Final'!$A$52:$L$68</formula>
    <oldFormula>'2020-21 Needs Grid Final'!$A$52:$L$68</oldFormula>
  </rdn>
  <rdn rId="0" localSheetId="5" customView="1" name="Z_185A5CD5_3184_493D_8586_15BEEE1E3F5A_.wvu.FilterData" hidden="1" oldHidden="1">
    <formula>'2019-20 Final'!$A$3:$L$34</formula>
    <oldFormula>'2019-20 Final'!$A$3:$L$34</oldFormula>
  </rdn>
  <rcv guid="{185A5CD5-3184-493D-8586-15BEEE1E3F5A}"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95" sId="6">
    <oc r="A50">
      <f>VLOOKUP(C50,'2019-20 Final'!$C$4:$L$79,10,0)</f>
    </oc>
    <nc r="A50" t="inlineStr">
      <is>
        <t>European Wines</t>
      </is>
    </nc>
  </rcc>
  <rcc rId="2996" sId="6">
    <oc r="D50">
      <f>VLOOKUP($C50,'2019-20 Final'!$C:$F,2,0)</f>
    </oc>
    <nc r="D50" t="inlineStr">
      <is>
        <t>Italy</t>
      </is>
    </nc>
  </rcc>
  <rcc rId="2997" sId="6" xfDxf="1" dxf="1">
    <oc r="F50">
      <f>VLOOKUP($C50,'2019-20 Final'!$C:$F,4,0)</f>
    </oc>
    <nc r="F50" t="inlineStr">
      <is>
        <t xml:space="preserve">Brands: innovative concepts, offering point of differentiation on the shelf; modern package/style, engaging story and/or success in other markets; focus on single varietal or blends typical of the area; ideally wine with true wine credentials - DOC/G, IGT. Finished offers only; no concepts in development. Final packages if selected for tasting. </t>
      </is>
    </nc>
    <ndxf>
      <alignment vertical="center" wrapText="1" readingOrder="0"/>
      <border outline="0">
        <left style="thin">
          <color indexed="64"/>
        </left>
        <right style="thin">
          <color indexed="64"/>
        </right>
        <bottom style="thin">
          <color indexed="64"/>
        </bottom>
      </border>
    </ndxf>
  </rcc>
  <rcc rId="2998" sId="6">
    <nc r="C50" t="inlineStr">
      <is>
        <t>Italy Whites (excluding Pinot Grigio)</t>
      </is>
    </nc>
  </rcc>
  <rcc rId="2999" sId="6">
    <oc r="E50">
      <f>VLOOKUP($C50,'2019-20 Final'!$C:$F,3,0)</f>
    </oc>
    <nc r="E50" t="inlineStr">
      <is>
        <t>$8.95 -$15.95</t>
      </is>
    </nc>
  </rcc>
  <rcv guid="{22257EB2-3327-40FC-8113-145770006338}" action="delete"/>
  <rdn rId="0" localSheetId="1" customView="1" name="Z_22257EB2_3327_40FC_8113_145770006338_.wvu.PrintArea" hidden="1" oldHidden="1">
    <formula>'LY call-New Dates'!$A$3:$M$82</formula>
    <oldFormula>'LY call-New Dates'!$A$3:$M$82</oldFormula>
  </rdn>
  <rdn rId="0" localSheetId="1" customView="1" name="Z_22257EB2_3327_40FC_8113_145770006338_.wvu.PrintTitles" hidden="1" oldHidden="1">
    <formula>'LY call-New Dates'!$3:$3</formula>
    <oldFormula>'LY call-New Dates'!$3:$3</oldFormula>
  </rdn>
  <rdn rId="0" localSheetId="1" customView="1" name="Z_22257EB2_3327_40FC_8113_145770006338_.wvu.FilterData" hidden="1" oldHidden="1">
    <formula>'LY call-New Dates'!$A$3:$Q$82</formula>
    <oldFormula>'LY call-New Dates'!$A$3:$Q$82</oldFormula>
  </rdn>
  <rdn rId="0" localSheetId="2" customView="1" name="Z_22257EB2_3327_40FC_8113_145770006338_.wvu.FilterData" hidden="1" oldHidden="1">
    <formula>'2019-2020 Needs Grid'!$A$2:$N$73</formula>
    <oldFormula>'2019-2020 Needs Grid'!$A$2:$N$73</oldFormula>
  </rdn>
  <rdn rId="0" localSheetId="3" customView="1" name="Z_22257EB2_3327_40FC_8113_145770006338_.wvu.FilterData" hidden="1" oldHidden="1">
    <formula>'2018-19 Needs Trade Grid'!$A$3:$L$70</formula>
    <oldFormula>'2018-19 Needs Trade Grid'!$A$3:$L$70</oldFormula>
  </rdn>
  <rdn rId="0" localSheetId="6" customView="1" name="Z_22257EB2_3327_40FC_8113_145770006338_.wvu.FilterData" hidden="1" oldHidden="1">
    <formula>'2020-21 Needs Grid'!$A$2:$N$60</formula>
    <oldFormula>'2020-21 Needs Grid'!$A$2:$N$60</oldFormula>
  </rdn>
  <rdn rId="0" localSheetId="5" customView="1" name="Z_22257EB2_3327_40FC_8113_145770006338_.wvu.FilterData" hidden="1" oldHidden="1">
    <formula>'2019-20 Final'!$A$3:$L$34</formula>
    <oldFormula>'2019-20 Final'!$A$3:$L$34</oldFormula>
  </rdn>
  <rcv guid="{22257EB2-3327-40FC-8113-145770006338}" action="add"/>
</revisions>
</file>

<file path=xl/revisions/revisionLog7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7" sqref="G21:H23" start="0" length="2147483647">
    <dxf>
      <font>
        <color auto="1"/>
      </font>
    </dxf>
  </rfmt>
  <rcc rId="3980" sId="7">
    <oc r="E68" t="inlineStr">
      <is>
        <t>(Seasonal Liqueurs) $20.00 -$39.95
                                   (Brandy, Cognac, Armagnac, Grappa) $28.75+</t>
      </is>
    </oc>
    <nc r="E68" t="inlineStr">
      <is>
        <t>(Seasonal Liqueurs) $20.00 -$39.95
                                   (Brandy, Cognac, Armagnac, Grappa) $28.75+</t>
      </is>
    </nc>
  </rcc>
  <rcv guid="{185A5CD5-3184-493D-8586-15BEEE1E3F5A}" action="delete"/>
  <rdn rId="0" localSheetId="1" customView="1" name="Z_185A5CD5_3184_493D_8586_15BEEE1E3F5A_.wvu.PrintArea" hidden="1" oldHidden="1">
    <formula>'LY call-New Dates'!$A$3:$M$82</formula>
    <oldFormula>'LY call-New Dates'!$A$3:$M$82</oldFormula>
  </rdn>
  <rdn rId="0" localSheetId="1" customView="1" name="Z_185A5CD5_3184_493D_8586_15BEEE1E3F5A_.wvu.PrintTitles" hidden="1" oldHidden="1">
    <formula>'LY call-New Dates'!$3:$3</formula>
    <oldFormula>'LY call-New Dates'!$3:$3</oldFormula>
  </rdn>
  <rdn rId="0" localSheetId="1" customView="1" name="Z_185A5CD5_3184_493D_8586_15BEEE1E3F5A_.wvu.FilterData" hidden="1" oldHidden="1">
    <formula>'LY call-New Dates'!$A$3:$Q$82</formula>
    <oldFormula>'LY call-New Dates'!$A$3:$Q$82</oldFormula>
  </rdn>
  <rdn rId="0" localSheetId="2" customView="1" name="Z_185A5CD5_3184_493D_8586_15BEEE1E3F5A_.wvu.FilterData" hidden="1" oldHidden="1">
    <formula>'2019-2020 Needs Grid'!$A$2:$N$73</formula>
    <oldFormula>'2019-2020 Needs Grid'!$A$2:$N$73</oldFormula>
  </rdn>
  <rdn rId="0" localSheetId="3" customView="1" name="Z_185A5CD5_3184_493D_8586_15BEEE1E3F5A_.wvu.FilterData" hidden="1" oldHidden="1">
    <formula>'2018-19 Needs Trade Grid'!$A$3:$L$70</formula>
    <oldFormula>'2018-19 Needs Trade Grid'!$A$3:$L$70</oldFormula>
  </rdn>
  <rdn rId="0" localSheetId="6" customView="1" name="Z_185A5CD5_3184_493D_8586_15BEEE1E3F5A_.wvu.FilterData" hidden="1" oldHidden="1">
    <formula>'2020-21 Needs Grid'!$A$2:$N$65</formula>
    <oldFormula>'2020-21 Needs Grid'!$A$2:$N$65</oldFormula>
  </rdn>
  <rdn rId="0" localSheetId="7" customView="1" name="Z_185A5CD5_3184_493D_8586_15BEEE1E3F5A_.wvu.FilterData" hidden="1" oldHidden="1">
    <formula>'2020-21 Needs Grid Final'!$A$52:$L$68</formula>
    <oldFormula>'2020-21 Needs Grid Final'!$A$52:$L$68</oldFormula>
  </rdn>
  <rdn rId="0" localSheetId="5" customView="1" name="Z_185A5CD5_3184_493D_8586_15BEEE1E3F5A_.wvu.FilterData" hidden="1" oldHidden="1">
    <formula>'2019-20 Final'!$A$3:$L$34</formula>
    <oldFormula>'2019-20 Final'!$A$3:$L$34</oldFormula>
  </rdn>
  <rcv guid="{185A5CD5-3184-493D-8586-15BEEE1E3F5A}" action="add"/>
</revisions>
</file>

<file path=xl/revisions/revisionLog7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989" sId="7">
    <nc r="B65">
      <v>3045</v>
    </nc>
  </rcc>
  <rcv guid="{73078B99-6B6B-4F3B-AEEA-5AC4F88B9E68}" action="delete"/>
  <rdn rId="0" localSheetId="1" customView="1" name="Z_73078B99_6B6B_4F3B_AEEA_5AC4F88B9E68_.wvu.PrintArea" hidden="1" oldHidden="1">
    <formula>'LY call-New Dates'!$A$3:$M$82</formula>
    <oldFormula>'LY call-New Dates'!$A$3:$M$82</oldFormula>
  </rdn>
  <rdn rId="0" localSheetId="1" customView="1" name="Z_73078B99_6B6B_4F3B_AEEA_5AC4F88B9E68_.wvu.PrintTitles" hidden="1" oldHidden="1">
    <formula>'LY call-New Dates'!$3:$3</formula>
    <oldFormula>'LY call-New Dates'!$3:$3</oldFormula>
  </rdn>
  <rdn rId="0" localSheetId="1" customView="1" name="Z_73078B99_6B6B_4F3B_AEEA_5AC4F88B9E68_.wvu.FilterData" hidden="1" oldHidden="1">
    <formula>'LY call-New Dates'!$A$3:$Q$82</formula>
    <oldFormula>'LY call-New Dates'!$A$3:$Q$82</oldFormula>
  </rdn>
  <rdn rId="0" localSheetId="2" customView="1" name="Z_73078B99_6B6B_4F3B_AEEA_5AC4F88B9E68_.wvu.FilterData" hidden="1" oldHidden="1">
    <formula>'2019-2020 Needs Grid'!$A$2:$N$73</formula>
    <oldFormula>'2019-2020 Needs Grid'!$A$2:$N$73</oldFormula>
  </rdn>
  <rdn rId="0" localSheetId="3" customView="1" name="Z_73078B99_6B6B_4F3B_AEEA_5AC4F88B9E68_.wvu.FilterData" hidden="1" oldHidden="1">
    <formula>'2018-19 Needs Trade Grid'!$A$3:$L$70</formula>
    <oldFormula>'2018-19 Needs Trade Grid'!$A$3:$L$70</oldFormula>
  </rdn>
  <rdn rId="0" localSheetId="6" customView="1" name="Z_73078B99_6B6B_4F3B_AEEA_5AC4F88B9E68_.wvu.FilterData" hidden="1" oldHidden="1">
    <formula>'2020-21 Needs Grid'!$A$2:$N$65</formula>
    <oldFormula>'2020-21 Needs Grid'!$A$2:$N$65</oldFormula>
  </rdn>
  <rdn rId="0" localSheetId="7" customView="1" name="Z_73078B99_6B6B_4F3B_AEEA_5AC4F88B9E68_.wvu.FilterData" hidden="1" oldHidden="1">
    <formula>'2020-21 Needs Grid Final'!$A$52:$L$68</formula>
  </rdn>
  <rdn rId="0" localSheetId="5" customView="1" name="Z_73078B99_6B6B_4F3B_AEEA_5AC4F88B9E68_.wvu.FilterData" hidden="1" oldHidden="1">
    <formula>'2019-20 Final'!$A$3:$L$34</formula>
    <oldFormula>'2019-20 Final'!$A$3:$L$34</oldFormula>
  </rdn>
  <rcv guid="{73078B99-6B6B-4F3B-AEEA-5AC4F88B9E68}" action="add"/>
</revisions>
</file>

<file path=xl/revisions/revisionLog7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7" sqref="F65">
    <dxf>
      <alignment vertical="center" readingOrder="0"/>
    </dxf>
  </rfmt>
  <rcv guid="{185A5CD5-3184-493D-8586-15BEEE1E3F5A}" action="delete"/>
  <rdn rId="0" localSheetId="1" customView="1" name="Z_185A5CD5_3184_493D_8586_15BEEE1E3F5A_.wvu.PrintArea" hidden="1" oldHidden="1">
    <formula>'LY call-New Dates'!$A$3:$M$82</formula>
    <oldFormula>'LY call-New Dates'!$A$3:$M$82</oldFormula>
  </rdn>
  <rdn rId="0" localSheetId="1" customView="1" name="Z_185A5CD5_3184_493D_8586_15BEEE1E3F5A_.wvu.PrintTitles" hidden="1" oldHidden="1">
    <formula>'LY call-New Dates'!$3:$3</formula>
    <oldFormula>'LY call-New Dates'!$3:$3</oldFormula>
  </rdn>
  <rdn rId="0" localSheetId="1" customView="1" name="Z_185A5CD5_3184_493D_8586_15BEEE1E3F5A_.wvu.FilterData" hidden="1" oldHidden="1">
    <formula>'LY call-New Dates'!$A$3:$Q$82</formula>
    <oldFormula>'LY call-New Dates'!$A$3:$Q$82</oldFormula>
  </rdn>
  <rdn rId="0" localSheetId="2" customView="1" name="Z_185A5CD5_3184_493D_8586_15BEEE1E3F5A_.wvu.FilterData" hidden="1" oldHidden="1">
    <formula>'2019-2020 Needs Grid'!$A$2:$N$73</formula>
    <oldFormula>'2019-2020 Needs Grid'!$A$2:$N$73</oldFormula>
  </rdn>
  <rdn rId="0" localSheetId="3" customView="1" name="Z_185A5CD5_3184_493D_8586_15BEEE1E3F5A_.wvu.FilterData" hidden="1" oldHidden="1">
    <formula>'2018-19 Needs Trade Grid'!$A$3:$L$70</formula>
    <oldFormula>'2018-19 Needs Trade Grid'!$A$3:$L$70</oldFormula>
  </rdn>
  <rdn rId="0" localSheetId="6" customView="1" name="Z_185A5CD5_3184_493D_8586_15BEEE1E3F5A_.wvu.FilterData" hidden="1" oldHidden="1">
    <formula>'2020-21 Needs Grid'!$A$2:$N$65</formula>
    <oldFormula>'2020-21 Needs Grid'!$A$2:$N$65</oldFormula>
  </rdn>
  <rdn rId="0" localSheetId="7" customView="1" name="Z_185A5CD5_3184_493D_8586_15BEEE1E3F5A_.wvu.FilterData" hidden="1" oldHidden="1">
    <formula>'2020-21 Needs Grid Final'!$A$52:$L$68</formula>
    <oldFormula>'2020-21 Needs Grid Final'!$A$52:$L$68</oldFormula>
  </rdn>
  <rdn rId="0" localSheetId="5" customView="1" name="Z_185A5CD5_3184_493D_8586_15BEEE1E3F5A_.wvu.FilterData" hidden="1" oldHidden="1">
    <formula>'2019-20 Final'!$A$3:$L$34</formula>
    <oldFormula>'2019-20 Final'!$A$3:$L$34</oldFormula>
  </rdn>
  <rcv guid="{185A5CD5-3184-493D-8586-15BEEE1E3F5A}" action="add"/>
</revisions>
</file>

<file path=xl/revisions/revisionLog7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7" sqref="A20:K20">
    <dxf>
      <fill>
        <patternFill>
          <bgColor theme="0"/>
        </patternFill>
      </fill>
    </dxf>
  </rfmt>
  <rcv guid="{185A5CD5-3184-493D-8586-15BEEE1E3F5A}" action="delete"/>
  <rdn rId="0" localSheetId="1" customView="1" name="Z_185A5CD5_3184_493D_8586_15BEEE1E3F5A_.wvu.PrintArea" hidden="1" oldHidden="1">
    <formula>'LY call-New Dates'!$A$3:$M$82</formula>
    <oldFormula>'LY call-New Dates'!$A$3:$M$82</oldFormula>
  </rdn>
  <rdn rId="0" localSheetId="1" customView="1" name="Z_185A5CD5_3184_493D_8586_15BEEE1E3F5A_.wvu.PrintTitles" hidden="1" oldHidden="1">
    <formula>'LY call-New Dates'!$3:$3</formula>
    <oldFormula>'LY call-New Dates'!$3:$3</oldFormula>
  </rdn>
  <rdn rId="0" localSheetId="1" customView="1" name="Z_185A5CD5_3184_493D_8586_15BEEE1E3F5A_.wvu.FilterData" hidden="1" oldHidden="1">
    <formula>'LY call-New Dates'!$A$3:$Q$82</formula>
    <oldFormula>'LY call-New Dates'!$A$3:$Q$82</oldFormula>
  </rdn>
  <rdn rId="0" localSheetId="2" customView="1" name="Z_185A5CD5_3184_493D_8586_15BEEE1E3F5A_.wvu.FilterData" hidden="1" oldHidden="1">
    <formula>'2019-2020 Needs Grid'!$A$2:$N$73</formula>
    <oldFormula>'2019-2020 Needs Grid'!$A$2:$N$73</oldFormula>
  </rdn>
  <rdn rId="0" localSheetId="3" customView="1" name="Z_185A5CD5_3184_493D_8586_15BEEE1E3F5A_.wvu.FilterData" hidden="1" oldHidden="1">
    <formula>'2018-19 Needs Trade Grid'!$A$3:$L$70</formula>
    <oldFormula>'2018-19 Needs Trade Grid'!$A$3:$L$70</oldFormula>
  </rdn>
  <rdn rId="0" localSheetId="6" customView="1" name="Z_185A5CD5_3184_493D_8586_15BEEE1E3F5A_.wvu.FilterData" hidden="1" oldHidden="1">
    <formula>'2020-21 Needs Grid'!$A$2:$N$65</formula>
    <oldFormula>'2020-21 Needs Grid'!$A$2:$N$65</oldFormula>
  </rdn>
  <rdn rId="0" localSheetId="7" customView="1" name="Z_185A5CD5_3184_493D_8586_15BEEE1E3F5A_.wvu.FilterData" hidden="1" oldHidden="1">
    <formula>'2020-21 Needs Grid Final'!$A$52:$L$68</formula>
    <oldFormula>'2020-21 Needs Grid Final'!$A$52:$L$68</oldFormula>
  </rdn>
  <rdn rId="0" localSheetId="5" customView="1" name="Z_185A5CD5_3184_493D_8586_15BEEE1E3F5A_.wvu.FilterData" hidden="1" oldHidden="1">
    <formula>'2019-20 Final'!$A$3:$L$34</formula>
    <oldFormula>'2019-20 Final'!$A$3:$L$34</oldFormula>
  </rdn>
  <rcv guid="{185A5CD5-3184-493D-8586-15BEEE1E3F5A}" action="add"/>
</revisions>
</file>

<file path=xl/revisions/revisionLog7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185A5CD5-3184-493D-8586-15BEEE1E3F5A}" action="delete"/>
  <rdn rId="0" localSheetId="1" customView="1" name="Z_185A5CD5_3184_493D_8586_15BEEE1E3F5A_.wvu.PrintArea" hidden="1" oldHidden="1">
    <formula>'LY call-New Dates'!$A$3:$M$82</formula>
    <oldFormula>'LY call-New Dates'!$A$3:$M$82</oldFormula>
  </rdn>
  <rdn rId="0" localSheetId="1" customView="1" name="Z_185A5CD5_3184_493D_8586_15BEEE1E3F5A_.wvu.PrintTitles" hidden="1" oldHidden="1">
    <formula>'LY call-New Dates'!$3:$3</formula>
    <oldFormula>'LY call-New Dates'!$3:$3</oldFormula>
  </rdn>
  <rdn rId="0" localSheetId="1" customView="1" name="Z_185A5CD5_3184_493D_8586_15BEEE1E3F5A_.wvu.FilterData" hidden="1" oldHidden="1">
    <formula>'LY call-New Dates'!$A$3:$Q$82</formula>
    <oldFormula>'LY call-New Dates'!$A$3:$Q$82</oldFormula>
  </rdn>
  <rdn rId="0" localSheetId="2" customView="1" name="Z_185A5CD5_3184_493D_8586_15BEEE1E3F5A_.wvu.FilterData" hidden="1" oldHidden="1">
    <formula>'2019-2020 Needs Grid'!$A$2:$N$73</formula>
    <oldFormula>'2019-2020 Needs Grid'!$A$2:$N$73</oldFormula>
  </rdn>
  <rdn rId="0" localSheetId="3" customView="1" name="Z_185A5CD5_3184_493D_8586_15BEEE1E3F5A_.wvu.FilterData" hidden="1" oldHidden="1">
    <formula>'2018-19 Needs Trade Grid'!$A$3:$L$70</formula>
    <oldFormula>'2018-19 Needs Trade Grid'!$A$3:$L$70</oldFormula>
  </rdn>
  <rdn rId="0" localSheetId="6" customView="1" name="Z_185A5CD5_3184_493D_8586_15BEEE1E3F5A_.wvu.FilterData" hidden="1" oldHidden="1">
    <formula>'2020-21 Needs Grid'!$A$2:$N$65</formula>
    <oldFormula>'2020-21 Needs Grid'!$A$2:$N$65</oldFormula>
  </rdn>
  <rdn rId="0" localSheetId="7" customView="1" name="Z_185A5CD5_3184_493D_8586_15BEEE1E3F5A_.wvu.FilterData" hidden="1" oldHidden="1">
    <formula>'2020-21 Needs Grid Final'!$A$52:$L$68</formula>
    <oldFormula>'2020-21 Needs Grid Final'!$A$52:$L$68</oldFormula>
  </rdn>
  <rdn rId="0" localSheetId="5" customView="1" name="Z_185A5CD5_3184_493D_8586_15BEEE1E3F5A_.wvu.FilterData" hidden="1" oldHidden="1">
    <formula>'2019-20 Final'!$A$3:$L$34</formula>
    <oldFormula>'2019-20 Final'!$A$3:$L$34</oldFormula>
  </rdn>
  <rcv guid="{185A5CD5-3184-493D-8586-15BEEE1E3F5A}"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07" sId="6">
    <oc r="K33">
      <f>VLOOKUP(C33,'2019-20 Final'!$C:$K,9,0)</f>
    </oc>
    <nc r="K33">
      <v>10</v>
    </nc>
  </rcc>
  <rcc rId="3008" sId="6">
    <oc r="C33" t="inlineStr">
      <is>
        <t>Italy Whites</t>
      </is>
    </oc>
    <nc r="C33" t="inlineStr">
      <is>
        <t>Italy Whites (excluding Pinot Grigio)</t>
      </is>
    </nc>
  </rcc>
  <rcc rId="3009" sId="6">
    <oc r="D33">
      <f>VLOOKUP($C33,'2019-20 Final'!$C:$F,2,0)</f>
    </oc>
    <nc r="D33" t="inlineStr">
      <is>
        <t>Italy</t>
      </is>
    </nc>
  </rcc>
  <rcc rId="3010" sId="6">
    <oc r="E33">
      <f>VLOOKUP($C33,'2019-20 Final'!$C:$F,3,0)</f>
    </oc>
    <nc r="E33" t="inlineStr">
      <is>
        <t>$8.95-$15.95</t>
      </is>
    </nc>
  </rcc>
  <rcc rId="3011" sId="6">
    <oc r="F33">
      <f>VLOOKUP($C33,'2019-20 Final'!$C:$F,4,0)</f>
    </oc>
    <nc r="F33" t="inlineStr">
      <is>
        <t xml:space="preserve">Brands: innovative concepts, offering point of difference on the shelf; modern package/style, engaging story and/or success in other markets; focus on single varietal or blends typical of the area; ideally wine with true wine credentials - DOC/G, IGT. Finished offers only; no concepts in development. Final packages if selected for tasting. </t>
      </is>
    </nc>
  </rcc>
  <rcc rId="3012" sId="6">
    <oc r="A50" t="inlineStr">
      <is>
        <t>European Wines</t>
      </is>
    </oc>
    <nc r="A50">
      <f>VLOOKUP(C50,'2019-20 Final'!$C$4:$L$79,10,0)</f>
    </nc>
  </rcc>
  <rcc rId="3013" sId="6">
    <oc r="C50" t="inlineStr">
      <is>
        <t>Italy Whites (excluding Pinot Grigio)</t>
      </is>
    </oc>
    <nc r="C50"/>
  </rcc>
  <rcc rId="3014" sId="6">
    <oc r="D50" t="inlineStr">
      <is>
        <t>Italy</t>
      </is>
    </oc>
    <nc r="D50">
      <f>VLOOKUP($C50,'2019-20 Final'!$C:$F,2,0)</f>
    </nc>
  </rcc>
  <rcc rId="3015" sId="6">
    <oc r="E50" t="inlineStr">
      <is>
        <t>$8.95 -$15.95</t>
      </is>
    </oc>
    <nc r="E50">
      <f>VLOOKUP($C50,'2019-20 Final'!$C:$F,3,0)</f>
    </nc>
  </rcc>
  <rcc rId="3016" sId="6">
    <oc r="F50" t="inlineStr">
      <is>
        <t xml:space="preserve">Brands: innovative concepts, offering point of differentiation on the shelf; modern package/style, engaging story and/or success in other markets; focus on single varietal or blends typical of the area; ideally wine with true wine credentials - DOC/G, IGT. Finished offers only; no concepts in development. Final packages if selected for tasting. </t>
      </is>
    </oc>
    <nc r="F50">
      <f>VLOOKUP($C50,'2019-20 Final'!$C:$F,4,0)</f>
    </nc>
  </rcc>
  <rcc rId="3017" sId="6">
    <oc r="K38">
      <f>VLOOKUP(C38,'2019-20 Final'!$C:$K,9,0)</f>
    </oc>
    <nc r="K38">
      <v>10</v>
    </nc>
  </rcc>
  <rcc rId="3018" sId="6">
    <oc r="F38" t="inlineStr">
      <is>
        <t xml:space="preserve">Brands: innovative concepts, offering point of differentiation on the shelf; modern package/style, engaging story and/or success in other markets; focus on single varietal or blends typical of the area; and, ideally, wine with true wine credentials – DOC/G, IGT. Finished offers only; no concepts in development. Final packages if selected for tasting. </t>
      </is>
    </oc>
    <nc r="F38" t="inlineStr">
      <is>
        <t xml:space="preserve">Brands: innovative concepts, offering point of difference on the shelf; attactive package/style, engaging story and/or success in other markets; focus on single varietal or blends typical of the area; and ideally with true wine credentials – DOC/G, IGT. Finished offers only; no concepts in development. Final packages if selected for tasting. </t>
      </is>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19" sId="6">
    <oc r="K4">
      <f>VLOOKUP(C4,'2019-20 Final'!$C:$K,9,0)</f>
    </oc>
    <nc r="K4">
      <v>6</v>
    </nc>
  </rcc>
  <rcc rId="3020" sId="6">
    <oc r="D16">
      <f>VLOOKUP($C16,'2019-20 Final'!$C:$F,2,0)</f>
    </oc>
    <nc r="D16" t="inlineStr">
      <is>
        <t>Portugal</t>
      </is>
    </nc>
  </rcc>
  <rcc rId="3021" sId="6">
    <oc r="F16">
      <f>VLOOKUP($C16,'2019-20 Final'!$C:$F,4,0)</f>
    </oc>
    <nc r="F16" t="inlineStr">
      <is>
        <t xml:space="preserve">Red and white wines, brands with innovative concepts offering point of differentiation, modern package/style and/or success in other similar markets. Finished offers only, no concepts in development. </t>
      </is>
    </nc>
  </rcc>
  <rcc rId="3022" sId="6">
    <oc r="E16">
      <f>VLOOKUP($C16,'2019-20 Final'!$C:$F,3,0)</f>
    </oc>
    <nc r="E16" t="inlineStr">
      <is>
        <t>$8.50 to $14.95</t>
      </is>
    </nc>
  </rcc>
  <rcc rId="3023" sId="6">
    <oc r="A50">
      <f>VLOOKUP(C50,'2019-20 Final'!$C$4:$L$79,10,0)</f>
    </oc>
    <nc r="A50" t="inlineStr">
      <is>
        <t>European Wines</t>
      </is>
    </nc>
  </rcc>
  <rfmt sheetId="6" sqref="B50" start="0" length="0">
    <dxf>
      <border outline="0">
        <top style="thin">
          <color indexed="64"/>
        </top>
      </border>
    </dxf>
  </rfmt>
  <rcc rId="3024" sId="6" odxf="1" dxf="1">
    <oc r="D50">
      <f>VLOOKUP($C50,'2019-20 Final'!$C:$F,2,0)</f>
    </oc>
    <nc r="D50" t="inlineStr">
      <is>
        <t>All EW Countries</t>
      </is>
    </nc>
    <odxf/>
    <ndxf/>
  </rcc>
  <rcc rId="3025" sId="6" odxf="1" dxf="1">
    <oc r="E50">
      <f>VLOOKUP($C50,'2019-20 Final'!$C:$F,3,0)</f>
    </oc>
    <nc r="E50" t="inlineStr">
      <is>
        <t>Various</t>
      </is>
    </nc>
    <odxf/>
    <ndxf/>
  </rcc>
  <rcc rId="3026" sId="6" odxf="1" dxf="1">
    <oc r="F50">
      <f>VLOOKUP($C50,'2019-20 Final'!$C:$F,4,0)</f>
    </oc>
    <nc r="F50" t="inlineStr">
      <is>
        <t>Obtain permission of category/product manager before submitting to ad hoc tenders. For wines not covered in other product calls within this needs letter, offering outstanding innovation or high rate of success in other markets.</t>
      </is>
    </nc>
    <odxf/>
    <ndxf/>
  </rcc>
  <rcc rId="3027" sId="6">
    <nc r="C50" t="inlineStr">
      <is>
        <t>EW Ad Hoc #3</t>
      </is>
    </nc>
  </rcc>
  <rcv guid="{185A5CD5-3184-493D-8586-15BEEE1E3F5A}" action="delete"/>
  <rdn rId="0" localSheetId="1" customView="1" name="Z_185A5CD5_3184_493D_8586_15BEEE1E3F5A_.wvu.PrintArea" hidden="1" oldHidden="1">
    <formula>'LY call-New Dates'!$A$3:$M$82</formula>
    <oldFormula>'LY call-New Dates'!$A$3:$M$82</oldFormula>
  </rdn>
  <rdn rId="0" localSheetId="1" customView="1" name="Z_185A5CD5_3184_493D_8586_15BEEE1E3F5A_.wvu.PrintTitles" hidden="1" oldHidden="1">
    <formula>'LY call-New Dates'!$3:$3</formula>
    <oldFormula>'LY call-New Dates'!$3:$3</oldFormula>
  </rdn>
  <rdn rId="0" localSheetId="1" customView="1" name="Z_185A5CD5_3184_493D_8586_15BEEE1E3F5A_.wvu.FilterData" hidden="1" oldHidden="1">
    <formula>'LY call-New Dates'!$A$3:$Q$82</formula>
    <oldFormula>'LY call-New Dates'!$A$3:$Q$82</oldFormula>
  </rdn>
  <rdn rId="0" localSheetId="2" customView="1" name="Z_185A5CD5_3184_493D_8586_15BEEE1E3F5A_.wvu.FilterData" hidden="1" oldHidden="1">
    <formula>'2019-2020 Needs Grid'!$A$2:$N$73</formula>
    <oldFormula>'2019-2020 Needs Grid'!$A$2:$N$73</oldFormula>
  </rdn>
  <rdn rId="0" localSheetId="3" customView="1" name="Z_185A5CD5_3184_493D_8586_15BEEE1E3F5A_.wvu.FilterData" hidden="1" oldHidden="1">
    <formula>'2018-19 Needs Trade Grid'!$A$3:$L$70</formula>
    <oldFormula>'2018-19 Needs Trade Grid'!$A$3:$L$70</oldFormula>
  </rdn>
  <rdn rId="0" localSheetId="6" customView="1" name="Z_185A5CD5_3184_493D_8586_15BEEE1E3F5A_.wvu.FilterData" hidden="1" oldHidden="1">
    <formula>'2020-21 Needs Grid'!$A$2:$N$60</formula>
    <oldFormula>'2020-21 Needs Grid'!$A$2:$N$60</oldFormula>
  </rdn>
  <rdn rId="0" localSheetId="5" customView="1" name="Z_185A5CD5_3184_493D_8586_15BEEE1E3F5A_.wvu.FilterData" hidden="1" oldHidden="1">
    <formula>'2019-20 Final'!$A$3:$L$34</formula>
    <oldFormula>'2019-20 Final'!$A$3:$L$34</oldFormula>
  </rdn>
  <rcv guid="{185A5CD5-3184-493D-8586-15BEEE1E3F5A}"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1"/>
  <sheetViews>
    <sheetView zoomScale="60" zoomScaleNormal="60" workbookViewId="0">
      <pane xSplit="3" ySplit="3" topLeftCell="D10" activePane="bottomRight" state="frozen"/>
      <selection pane="topRight" activeCell="D1" sqref="D1"/>
      <selection pane="bottomLeft" activeCell="A4" sqref="A4"/>
      <selection pane="bottomRight" activeCell="E7" sqref="E7"/>
    </sheetView>
  </sheetViews>
  <sheetFormatPr defaultColWidth="9.28515625" defaultRowHeight="12.75" x14ac:dyDescent="0.25"/>
  <cols>
    <col min="1" max="1" width="12.42578125" style="4" customWidth="1"/>
    <col min="2" max="2" width="20.28515625" style="7" customWidth="1"/>
    <col min="3" max="3" width="28" style="6" bestFit="1" customWidth="1"/>
    <col min="4" max="4" width="16.5703125" style="5" customWidth="1"/>
    <col min="5" max="5" width="15.28515625" style="4" bestFit="1" customWidth="1"/>
    <col min="6" max="6" width="72.42578125" style="3" customWidth="1"/>
    <col min="7" max="8" width="12.42578125" style="2" bestFit="1" customWidth="1"/>
    <col min="9" max="9" width="13.42578125" style="2" customWidth="1"/>
    <col min="10" max="10" width="17.28515625" style="2" customWidth="1"/>
    <col min="11" max="11" width="15.7109375" style="2" customWidth="1"/>
    <col min="12" max="12" width="15.42578125" style="2" customWidth="1"/>
    <col min="13" max="13" width="20" style="2" customWidth="1"/>
    <col min="14" max="14" width="26.28515625" style="1" customWidth="1"/>
    <col min="15" max="15" width="9.28515625" style="1"/>
    <col min="16" max="16" width="10.5703125" style="1" bestFit="1" customWidth="1"/>
    <col min="17" max="16384" width="9.28515625" style="1"/>
  </cols>
  <sheetData>
    <row r="1" spans="1:15" x14ac:dyDescent="0.25">
      <c r="H1" s="2">
        <f>H6-G6</f>
        <v>7</v>
      </c>
      <c r="I1" s="2">
        <f>I6-H6</f>
        <v>21</v>
      </c>
      <c r="J1" s="2">
        <f>J6-I6</f>
        <v>6</v>
      </c>
    </row>
    <row r="2" spans="1:15" ht="13.5" thickBot="1" x14ac:dyDescent="0.3">
      <c r="A2" s="158"/>
      <c r="B2" s="159"/>
      <c r="C2" s="158"/>
      <c r="D2" s="158"/>
      <c r="E2" s="160"/>
      <c r="F2" s="160"/>
      <c r="G2" s="160"/>
      <c r="H2" s="160"/>
      <c r="I2" s="160"/>
      <c r="J2" s="160"/>
    </row>
    <row r="3" spans="1:15" s="47" customFormat="1" ht="57.2" customHeight="1" x14ac:dyDescent="0.25">
      <c r="A3" s="51" t="s">
        <v>196</v>
      </c>
      <c r="B3" s="49" t="s">
        <v>195</v>
      </c>
      <c r="C3" s="49" t="s">
        <v>194</v>
      </c>
      <c r="D3" s="49" t="s">
        <v>193</v>
      </c>
      <c r="E3" s="49" t="s">
        <v>192</v>
      </c>
      <c r="F3" s="49" t="s">
        <v>191</v>
      </c>
      <c r="G3" s="50" t="s">
        <v>190</v>
      </c>
      <c r="H3" s="50" t="s">
        <v>189</v>
      </c>
      <c r="I3" s="50" t="s">
        <v>188</v>
      </c>
      <c r="J3" s="50" t="s">
        <v>187</v>
      </c>
      <c r="K3" s="49" t="s">
        <v>186</v>
      </c>
      <c r="L3" s="49" t="s">
        <v>185</v>
      </c>
      <c r="M3" s="48" t="s">
        <v>184</v>
      </c>
      <c r="N3" s="47" t="s">
        <v>183</v>
      </c>
    </row>
    <row r="4" spans="1:15" s="45" customFormat="1" ht="76.5" x14ac:dyDescent="0.25">
      <c r="A4" s="23" t="s">
        <v>20</v>
      </c>
      <c r="B4" s="22"/>
      <c r="C4" s="21" t="s">
        <v>182</v>
      </c>
      <c r="D4" s="20" t="s">
        <v>41</v>
      </c>
      <c r="E4" s="20" t="s">
        <v>6</v>
      </c>
      <c r="F4" s="19" t="s">
        <v>181</v>
      </c>
      <c r="G4" s="44">
        <v>42825</v>
      </c>
      <c r="H4" s="44">
        <v>42825</v>
      </c>
      <c r="I4" s="44">
        <v>42825</v>
      </c>
      <c r="J4" s="44">
        <v>42825</v>
      </c>
      <c r="K4" s="44">
        <v>42846</v>
      </c>
      <c r="L4" s="22"/>
      <c r="M4" s="23"/>
    </row>
    <row r="5" spans="1:15" s="45" customFormat="1" ht="130.35" customHeight="1" x14ac:dyDescent="0.25">
      <c r="A5" s="23" t="s">
        <v>20</v>
      </c>
      <c r="B5" s="22"/>
      <c r="C5" s="21" t="s">
        <v>19</v>
      </c>
      <c r="D5" s="20" t="s">
        <v>7</v>
      </c>
      <c r="E5" s="20" t="s">
        <v>18</v>
      </c>
      <c r="F5" s="19" t="s">
        <v>17</v>
      </c>
      <c r="G5" s="44">
        <v>42769</v>
      </c>
      <c r="H5" s="44">
        <v>42776</v>
      </c>
      <c r="I5" s="44">
        <v>42797</v>
      </c>
      <c r="J5" s="44">
        <v>42803</v>
      </c>
      <c r="K5" s="44">
        <v>42831</v>
      </c>
      <c r="L5" s="22"/>
      <c r="M5" s="23"/>
      <c r="O5" s="46"/>
    </row>
    <row r="6" spans="1:15" s="15" customFormat="1" ht="89.25" x14ac:dyDescent="0.25">
      <c r="A6" s="23" t="s">
        <v>138</v>
      </c>
      <c r="B6" s="22"/>
      <c r="C6" s="21" t="s">
        <v>180</v>
      </c>
      <c r="D6" s="20" t="s">
        <v>41</v>
      </c>
      <c r="E6" s="29" t="s">
        <v>136</v>
      </c>
      <c r="F6" s="19" t="s">
        <v>179</v>
      </c>
      <c r="G6" s="44">
        <f t="shared" ref="G6:G14" si="0">H6-7</f>
        <v>42776</v>
      </c>
      <c r="H6" s="44">
        <f t="shared" ref="H6:H19" si="1">I6-21</f>
        <v>42783</v>
      </c>
      <c r="I6" s="44">
        <f t="shared" ref="I6:I19" si="2">J6-6</f>
        <v>42804</v>
      </c>
      <c r="J6" s="44">
        <v>42810</v>
      </c>
      <c r="K6" s="44">
        <f>J6+14</f>
        <v>42824</v>
      </c>
      <c r="L6" s="16"/>
      <c r="M6" s="16"/>
    </row>
    <row r="7" spans="1:15" s="15" customFormat="1" ht="75.2" customHeight="1" x14ac:dyDescent="0.25">
      <c r="A7" s="23"/>
      <c r="B7" s="22"/>
      <c r="C7" s="21"/>
      <c r="D7" s="20"/>
      <c r="E7" s="20"/>
      <c r="F7" s="19"/>
      <c r="G7" s="44">
        <f t="shared" si="0"/>
        <v>42783</v>
      </c>
      <c r="H7" s="44">
        <f t="shared" si="1"/>
        <v>42790</v>
      </c>
      <c r="I7" s="44">
        <f t="shared" si="2"/>
        <v>42811</v>
      </c>
      <c r="J7" s="44">
        <v>42817</v>
      </c>
      <c r="K7" s="44"/>
      <c r="L7" s="16"/>
      <c r="M7" s="16"/>
    </row>
    <row r="8" spans="1:15" s="13" customFormat="1" ht="63.75" x14ac:dyDescent="0.25">
      <c r="A8" s="23" t="s">
        <v>43</v>
      </c>
      <c r="B8" s="43"/>
      <c r="C8" s="21" t="s">
        <v>178</v>
      </c>
      <c r="D8" s="20" t="s">
        <v>41</v>
      </c>
      <c r="E8" s="20" t="s">
        <v>177</v>
      </c>
      <c r="F8" s="21" t="s">
        <v>176</v>
      </c>
      <c r="G8" s="18">
        <f t="shared" si="0"/>
        <v>43168</v>
      </c>
      <c r="H8" s="18">
        <f t="shared" si="1"/>
        <v>43175</v>
      </c>
      <c r="I8" s="18">
        <f t="shared" si="2"/>
        <v>43196</v>
      </c>
      <c r="J8" s="18">
        <v>43202</v>
      </c>
      <c r="K8" s="18"/>
      <c r="L8" s="16"/>
      <c r="M8" s="16"/>
    </row>
    <row r="9" spans="1:15" s="24" customFormat="1" ht="38.25" x14ac:dyDescent="0.25">
      <c r="A9" s="23" t="s">
        <v>32</v>
      </c>
      <c r="B9" s="22"/>
      <c r="C9" s="21" t="s">
        <v>35</v>
      </c>
      <c r="D9" s="20" t="s">
        <v>7</v>
      </c>
      <c r="E9" s="20" t="s">
        <v>34</v>
      </c>
      <c r="F9" s="19" t="s">
        <v>175</v>
      </c>
      <c r="G9" s="18">
        <f t="shared" si="0"/>
        <v>43168</v>
      </c>
      <c r="H9" s="18">
        <f t="shared" si="1"/>
        <v>43175</v>
      </c>
      <c r="I9" s="18">
        <f t="shared" si="2"/>
        <v>43196</v>
      </c>
      <c r="J9" s="18">
        <v>43202</v>
      </c>
      <c r="K9" s="18"/>
      <c r="L9" s="16"/>
      <c r="M9" s="16"/>
      <c r="O9" s="34"/>
    </row>
    <row r="10" spans="1:15" s="24" customFormat="1" ht="38.25" x14ac:dyDescent="0.25">
      <c r="A10" s="23" t="s">
        <v>32</v>
      </c>
      <c r="B10" s="22"/>
      <c r="C10" s="21" t="s">
        <v>31</v>
      </c>
      <c r="D10" s="20" t="s">
        <v>7</v>
      </c>
      <c r="E10" s="20" t="s">
        <v>174</v>
      </c>
      <c r="F10" s="19" t="s">
        <v>173</v>
      </c>
      <c r="G10" s="18">
        <f t="shared" si="0"/>
        <v>43168</v>
      </c>
      <c r="H10" s="18">
        <f t="shared" si="1"/>
        <v>43175</v>
      </c>
      <c r="I10" s="18">
        <f t="shared" si="2"/>
        <v>43196</v>
      </c>
      <c r="J10" s="18">
        <v>43202</v>
      </c>
      <c r="K10" s="16"/>
      <c r="L10" s="16"/>
      <c r="M10" s="16"/>
      <c r="O10" s="34"/>
    </row>
    <row r="11" spans="1:15" s="24" customFormat="1" ht="76.5" customHeight="1" x14ac:dyDescent="0.25">
      <c r="A11" s="23" t="s">
        <v>49</v>
      </c>
      <c r="B11" s="22"/>
      <c r="C11" s="21" t="s">
        <v>172</v>
      </c>
      <c r="D11" s="20" t="s">
        <v>165</v>
      </c>
      <c r="E11" s="20" t="s">
        <v>171</v>
      </c>
      <c r="F11" s="19" t="s">
        <v>170</v>
      </c>
      <c r="G11" s="18">
        <f t="shared" si="0"/>
        <v>43175</v>
      </c>
      <c r="H11" s="18">
        <f t="shared" si="1"/>
        <v>43182</v>
      </c>
      <c r="I11" s="18">
        <f t="shared" si="2"/>
        <v>43203</v>
      </c>
      <c r="J11" s="18">
        <v>43209</v>
      </c>
      <c r="K11" s="16"/>
      <c r="L11" s="16"/>
      <c r="M11" s="16"/>
      <c r="O11" s="34"/>
    </row>
    <row r="12" spans="1:15" s="13" customFormat="1" ht="54.75" customHeight="1" x14ac:dyDescent="0.25">
      <c r="A12" s="23" t="s">
        <v>32</v>
      </c>
      <c r="B12" s="22"/>
      <c r="C12" s="21" t="s">
        <v>169</v>
      </c>
      <c r="D12" s="20" t="s">
        <v>7</v>
      </c>
      <c r="E12" s="20" t="s">
        <v>6</v>
      </c>
      <c r="F12" s="21" t="s">
        <v>46</v>
      </c>
      <c r="G12" s="18">
        <f t="shared" si="0"/>
        <v>43182</v>
      </c>
      <c r="H12" s="18">
        <f t="shared" si="1"/>
        <v>43189</v>
      </c>
      <c r="I12" s="18">
        <f t="shared" si="2"/>
        <v>43210</v>
      </c>
      <c r="J12" s="18">
        <v>43216</v>
      </c>
      <c r="K12" s="16"/>
      <c r="L12" s="16"/>
      <c r="M12" s="16"/>
      <c r="O12" s="34"/>
    </row>
    <row r="13" spans="1:15" s="13" customFormat="1" ht="60.75" customHeight="1" x14ac:dyDescent="0.25">
      <c r="A13" s="23" t="s">
        <v>49</v>
      </c>
      <c r="B13" s="43"/>
      <c r="C13" s="21" t="s">
        <v>168</v>
      </c>
      <c r="D13" s="20" t="s">
        <v>47</v>
      </c>
      <c r="E13" s="20" t="s">
        <v>6</v>
      </c>
      <c r="F13" s="21" t="s">
        <v>120</v>
      </c>
      <c r="G13" s="18">
        <f t="shared" si="0"/>
        <v>43182</v>
      </c>
      <c r="H13" s="18">
        <f t="shared" si="1"/>
        <v>43189</v>
      </c>
      <c r="I13" s="18">
        <f t="shared" si="2"/>
        <v>43210</v>
      </c>
      <c r="J13" s="18">
        <v>43216</v>
      </c>
      <c r="K13" s="16"/>
      <c r="L13" s="16"/>
      <c r="M13" s="16"/>
      <c r="O13" s="34"/>
    </row>
    <row r="14" spans="1:15" s="13" customFormat="1" ht="50.1" customHeight="1" x14ac:dyDescent="0.25">
      <c r="A14" s="23" t="s">
        <v>45</v>
      </c>
      <c r="B14" s="43"/>
      <c r="C14" s="21" t="s">
        <v>167</v>
      </c>
      <c r="D14" s="20" t="s">
        <v>56</v>
      </c>
      <c r="E14" s="20" t="s">
        <v>6</v>
      </c>
      <c r="F14" s="21" t="s">
        <v>55</v>
      </c>
      <c r="G14" s="18">
        <f t="shared" si="0"/>
        <v>43182</v>
      </c>
      <c r="H14" s="18">
        <f t="shared" si="1"/>
        <v>43189</v>
      </c>
      <c r="I14" s="18">
        <f t="shared" si="2"/>
        <v>43210</v>
      </c>
      <c r="J14" s="18">
        <v>43216</v>
      </c>
      <c r="K14" s="16"/>
      <c r="L14" s="16"/>
      <c r="M14" s="16"/>
      <c r="O14" s="34"/>
    </row>
    <row r="15" spans="1:15" s="24" customFormat="1" ht="74.25" customHeight="1" x14ac:dyDescent="0.25">
      <c r="A15" s="23" t="s">
        <v>49</v>
      </c>
      <c r="B15" s="23"/>
      <c r="C15" s="21" t="s">
        <v>166</v>
      </c>
      <c r="D15" s="20" t="s">
        <v>165</v>
      </c>
      <c r="E15" s="20" t="s">
        <v>164</v>
      </c>
      <c r="F15" s="19" t="s">
        <v>163</v>
      </c>
      <c r="G15" s="42">
        <f>H15-8</f>
        <v>43188</v>
      </c>
      <c r="H15" s="18">
        <f t="shared" si="1"/>
        <v>43196</v>
      </c>
      <c r="I15" s="18">
        <f t="shared" si="2"/>
        <v>43217</v>
      </c>
      <c r="J15" s="18">
        <v>43223</v>
      </c>
      <c r="K15" s="16"/>
      <c r="L15" s="16"/>
      <c r="M15" s="16"/>
      <c r="O15" s="34"/>
    </row>
    <row r="16" spans="1:15" s="15" customFormat="1" ht="73.349999999999994" customHeight="1" x14ac:dyDescent="0.25">
      <c r="A16" s="23" t="s">
        <v>13</v>
      </c>
      <c r="B16" s="22"/>
      <c r="C16" s="21" t="s">
        <v>162</v>
      </c>
      <c r="D16" s="20" t="s">
        <v>7</v>
      </c>
      <c r="E16" s="20" t="s">
        <v>6</v>
      </c>
      <c r="F16" s="19" t="s">
        <v>161</v>
      </c>
      <c r="G16" s="18">
        <f>H16-7</f>
        <v>43196</v>
      </c>
      <c r="H16" s="18">
        <f t="shared" si="1"/>
        <v>43203</v>
      </c>
      <c r="I16" s="18">
        <f t="shared" si="2"/>
        <v>43224</v>
      </c>
      <c r="J16" s="18">
        <v>43230</v>
      </c>
      <c r="K16" s="16"/>
      <c r="L16" s="16"/>
      <c r="M16" s="16"/>
      <c r="O16" s="34"/>
    </row>
    <row r="17" spans="1:15" s="15" customFormat="1" ht="81.2" customHeight="1" x14ac:dyDescent="0.25">
      <c r="A17" s="23" t="s">
        <v>13</v>
      </c>
      <c r="B17" s="22"/>
      <c r="C17" s="21" t="s">
        <v>160</v>
      </c>
      <c r="D17" s="20" t="s">
        <v>15</v>
      </c>
      <c r="E17" s="20" t="s">
        <v>6</v>
      </c>
      <c r="F17" s="19" t="s">
        <v>159</v>
      </c>
      <c r="G17" s="18">
        <f>H17-7</f>
        <v>43203</v>
      </c>
      <c r="H17" s="18">
        <f t="shared" si="1"/>
        <v>43210</v>
      </c>
      <c r="I17" s="18">
        <f t="shared" si="2"/>
        <v>43231</v>
      </c>
      <c r="J17" s="18">
        <v>43237</v>
      </c>
      <c r="K17" s="16"/>
      <c r="L17" s="16"/>
      <c r="M17" s="16"/>
      <c r="O17" s="34"/>
    </row>
    <row r="18" spans="1:15" s="15" customFormat="1" ht="218.45" customHeight="1" x14ac:dyDescent="0.25">
      <c r="A18" s="23" t="s">
        <v>138</v>
      </c>
      <c r="B18" s="22"/>
      <c r="C18" s="21" t="s">
        <v>158</v>
      </c>
      <c r="D18" s="20" t="s">
        <v>41</v>
      </c>
      <c r="E18" s="20" t="s">
        <v>157</v>
      </c>
      <c r="F18" s="41" t="s">
        <v>156</v>
      </c>
      <c r="G18" s="18">
        <f>H18-7</f>
        <v>43210</v>
      </c>
      <c r="H18" s="18">
        <f t="shared" si="1"/>
        <v>43217</v>
      </c>
      <c r="I18" s="18">
        <f t="shared" si="2"/>
        <v>43238</v>
      </c>
      <c r="J18" s="18">
        <v>43244</v>
      </c>
      <c r="K18" s="18"/>
      <c r="L18" s="16"/>
      <c r="M18" s="16"/>
      <c r="O18" s="34"/>
    </row>
    <row r="19" spans="1:15" s="24" customFormat="1" ht="65.25" customHeight="1" x14ac:dyDescent="0.25">
      <c r="A19" s="23" t="s">
        <v>49</v>
      </c>
      <c r="B19" s="22"/>
      <c r="C19" s="21" t="s">
        <v>155</v>
      </c>
      <c r="D19" s="20" t="s">
        <v>154</v>
      </c>
      <c r="E19" s="20" t="s">
        <v>153</v>
      </c>
      <c r="F19" s="19" t="s">
        <v>147</v>
      </c>
      <c r="G19" s="18">
        <f>H19-7</f>
        <v>43217</v>
      </c>
      <c r="H19" s="18">
        <f t="shared" si="1"/>
        <v>43224</v>
      </c>
      <c r="I19" s="18">
        <f t="shared" si="2"/>
        <v>43245</v>
      </c>
      <c r="J19" s="18">
        <v>43251</v>
      </c>
      <c r="K19" s="16"/>
      <c r="L19" s="16"/>
      <c r="M19" s="16"/>
      <c r="O19" s="34"/>
    </row>
    <row r="20" spans="1:15" s="15" customFormat="1" ht="41.1" customHeight="1" x14ac:dyDescent="0.25">
      <c r="A20" s="23" t="s">
        <v>13</v>
      </c>
      <c r="B20" s="22"/>
      <c r="C20" s="21" t="s">
        <v>65</v>
      </c>
      <c r="D20" s="20" t="s">
        <v>7</v>
      </c>
      <c r="E20" s="20" t="s">
        <v>6</v>
      </c>
      <c r="F20" s="19" t="s">
        <v>152</v>
      </c>
      <c r="G20" s="18">
        <f t="shared" ref="G20:G45" si="3">H20-7</f>
        <v>43224</v>
      </c>
      <c r="H20" s="18">
        <f t="shared" ref="H20:H45" si="4">I20-21</f>
        <v>43231</v>
      </c>
      <c r="I20" s="18">
        <f t="shared" ref="I20:I45" si="5">J20-6</f>
        <v>43252</v>
      </c>
      <c r="J20" s="18">
        <v>43258</v>
      </c>
      <c r="K20" s="16"/>
      <c r="L20" s="16"/>
      <c r="M20" s="16"/>
      <c r="O20" s="34"/>
    </row>
    <row r="21" spans="1:15" s="15" customFormat="1" ht="26.1" customHeight="1" x14ac:dyDescent="0.25">
      <c r="A21" s="23" t="s">
        <v>13</v>
      </c>
      <c r="B21" s="22"/>
      <c r="C21" s="21" t="s">
        <v>151</v>
      </c>
      <c r="D21" s="20" t="s">
        <v>7</v>
      </c>
      <c r="E21" s="20" t="s">
        <v>6</v>
      </c>
      <c r="F21" s="19" t="s">
        <v>150</v>
      </c>
      <c r="G21" s="18">
        <f t="shared" si="3"/>
        <v>43231</v>
      </c>
      <c r="H21" s="18">
        <f t="shared" si="4"/>
        <v>43238</v>
      </c>
      <c r="I21" s="18">
        <f t="shared" si="5"/>
        <v>43259</v>
      </c>
      <c r="J21" s="18">
        <v>43265</v>
      </c>
      <c r="K21" s="16"/>
      <c r="L21" s="16"/>
      <c r="M21" s="16"/>
      <c r="O21" s="34"/>
    </row>
    <row r="22" spans="1:15" s="15" customFormat="1" ht="139.35" customHeight="1" x14ac:dyDescent="0.25">
      <c r="A22" s="23" t="s">
        <v>20</v>
      </c>
      <c r="B22" s="22"/>
      <c r="C22" s="21" t="s">
        <v>19</v>
      </c>
      <c r="D22" s="20" t="s">
        <v>7</v>
      </c>
      <c r="E22" s="20" t="s">
        <v>18</v>
      </c>
      <c r="F22" s="19" t="s">
        <v>17</v>
      </c>
      <c r="G22" s="18">
        <f t="shared" si="3"/>
        <v>43238</v>
      </c>
      <c r="H22" s="18">
        <f t="shared" si="4"/>
        <v>43245</v>
      </c>
      <c r="I22" s="18">
        <f t="shared" si="5"/>
        <v>43266</v>
      </c>
      <c r="J22" s="18">
        <v>43272</v>
      </c>
      <c r="K22" s="18"/>
      <c r="L22" s="16"/>
      <c r="M22" s="16"/>
      <c r="O22" s="34"/>
    </row>
    <row r="23" spans="1:15" s="24" customFormat="1" ht="69.75" customHeight="1" x14ac:dyDescent="0.25">
      <c r="A23" s="23" t="s">
        <v>49</v>
      </c>
      <c r="B23" s="36"/>
      <c r="C23" s="21" t="s">
        <v>149</v>
      </c>
      <c r="D23" s="20" t="s">
        <v>148</v>
      </c>
      <c r="E23" s="20" t="s">
        <v>144</v>
      </c>
      <c r="F23" s="19" t="s">
        <v>147</v>
      </c>
      <c r="G23" s="18">
        <f t="shared" si="3"/>
        <v>43238</v>
      </c>
      <c r="H23" s="18">
        <f t="shared" si="4"/>
        <v>43245</v>
      </c>
      <c r="I23" s="18">
        <f t="shared" si="5"/>
        <v>43266</v>
      </c>
      <c r="J23" s="18">
        <v>43272</v>
      </c>
      <c r="K23" s="16"/>
      <c r="L23" s="16"/>
      <c r="M23" s="16"/>
      <c r="N23" s="38" t="s">
        <v>81</v>
      </c>
      <c r="O23" s="34"/>
    </row>
    <row r="24" spans="1:15" s="24" customFormat="1" ht="75.2" customHeight="1" x14ac:dyDescent="0.25">
      <c r="A24" s="23" t="s">
        <v>49</v>
      </c>
      <c r="B24" s="36"/>
      <c r="C24" s="21" t="s">
        <v>146</v>
      </c>
      <c r="D24" s="20" t="s">
        <v>145</v>
      </c>
      <c r="E24" s="20" t="s">
        <v>144</v>
      </c>
      <c r="F24" s="19" t="s">
        <v>143</v>
      </c>
      <c r="G24" s="18">
        <f t="shared" si="3"/>
        <v>43238</v>
      </c>
      <c r="H24" s="18">
        <f t="shared" si="4"/>
        <v>43245</v>
      </c>
      <c r="I24" s="18">
        <f t="shared" si="5"/>
        <v>43266</v>
      </c>
      <c r="J24" s="18">
        <v>43272</v>
      </c>
      <c r="K24" s="16"/>
      <c r="L24" s="16"/>
      <c r="M24" s="16"/>
      <c r="N24" s="37"/>
      <c r="O24" s="34"/>
    </row>
    <row r="25" spans="1:15" s="15" customFormat="1" ht="204" x14ac:dyDescent="0.25">
      <c r="A25" s="23" t="s">
        <v>138</v>
      </c>
      <c r="B25" s="22"/>
      <c r="C25" s="21" t="s">
        <v>142</v>
      </c>
      <c r="D25" s="20" t="s">
        <v>41</v>
      </c>
      <c r="E25" s="29" t="s">
        <v>136</v>
      </c>
      <c r="F25" s="19" t="s">
        <v>141</v>
      </c>
      <c r="G25" s="18">
        <f t="shared" si="3"/>
        <v>43245</v>
      </c>
      <c r="H25" s="18">
        <f t="shared" si="4"/>
        <v>43252</v>
      </c>
      <c r="I25" s="18">
        <f t="shared" si="5"/>
        <v>43273</v>
      </c>
      <c r="J25" s="18">
        <v>43279</v>
      </c>
      <c r="K25" s="18"/>
      <c r="L25" s="16"/>
      <c r="M25" s="16"/>
      <c r="O25" s="34"/>
    </row>
    <row r="26" spans="1:15" s="15" customFormat="1" ht="280.5" x14ac:dyDescent="0.25">
      <c r="A26" s="23" t="s">
        <v>138</v>
      </c>
      <c r="B26" s="22"/>
      <c r="C26" s="21" t="s">
        <v>140</v>
      </c>
      <c r="D26" s="20" t="s">
        <v>41</v>
      </c>
      <c r="E26" s="29" t="s">
        <v>136</v>
      </c>
      <c r="F26" s="40" t="s">
        <v>139</v>
      </c>
      <c r="G26" s="18">
        <f t="shared" si="3"/>
        <v>43252</v>
      </c>
      <c r="H26" s="18">
        <f t="shared" si="4"/>
        <v>43259</v>
      </c>
      <c r="I26" s="18">
        <f t="shared" si="5"/>
        <v>43280</v>
      </c>
      <c r="J26" s="18">
        <v>43286</v>
      </c>
      <c r="K26" s="18"/>
      <c r="L26" s="16"/>
      <c r="M26" s="16"/>
      <c r="O26" s="34"/>
    </row>
    <row r="27" spans="1:15" s="24" customFormat="1" ht="318.75" x14ac:dyDescent="0.25">
      <c r="A27" s="23" t="s">
        <v>138</v>
      </c>
      <c r="B27" s="22"/>
      <c r="C27" s="21" t="s">
        <v>137</v>
      </c>
      <c r="D27" s="20" t="s">
        <v>41</v>
      </c>
      <c r="E27" s="20" t="s">
        <v>136</v>
      </c>
      <c r="F27" s="40" t="s">
        <v>135</v>
      </c>
      <c r="G27" s="18">
        <f t="shared" si="3"/>
        <v>43259</v>
      </c>
      <c r="H27" s="18">
        <f t="shared" si="4"/>
        <v>43266</v>
      </c>
      <c r="I27" s="18">
        <f t="shared" si="5"/>
        <v>43287</v>
      </c>
      <c r="J27" s="18">
        <v>43293</v>
      </c>
      <c r="K27" s="18"/>
      <c r="L27" s="16"/>
      <c r="M27" s="16"/>
      <c r="O27" s="34"/>
    </row>
    <row r="28" spans="1:15" s="24" customFormat="1" ht="105.6" customHeight="1" x14ac:dyDescent="0.25">
      <c r="A28" s="23" t="s">
        <v>43</v>
      </c>
      <c r="B28" s="23"/>
      <c r="C28" s="21" t="s">
        <v>134</v>
      </c>
      <c r="D28" s="20" t="s">
        <v>41</v>
      </c>
      <c r="E28" s="20" t="s">
        <v>133</v>
      </c>
      <c r="F28" s="21" t="s">
        <v>132</v>
      </c>
      <c r="G28" s="18">
        <f t="shared" si="3"/>
        <v>43266</v>
      </c>
      <c r="H28" s="18">
        <f t="shared" si="4"/>
        <v>43273</v>
      </c>
      <c r="I28" s="18">
        <f t="shared" si="5"/>
        <v>43294</v>
      </c>
      <c r="J28" s="18">
        <v>43300</v>
      </c>
      <c r="K28" s="16"/>
      <c r="L28" s="16"/>
      <c r="M28" s="16"/>
      <c r="O28" s="34"/>
    </row>
    <row r="29" spans="1:15" s="24" customFormat="1" ht="38.25" x14ac:dyDescent="0.25">
      <c r="A29" s="32" t="s">
        <v>32</v>
      </c>
      <c r="B29" s="36"/>
      <c r="C29" s="26" t="s">
        <v>131</v>
      </c>
      <c r="D29" s="39" t="s">
        <v>7</v>
      </c>
      <c r="E29" s="39" t="s">
        <v>6</v>
      </c>
      <c r="F29" s="19" t="s">
        <v>5</v>
      </c>
      <c r="G29" s="18">
        <f t="shared" si="3"/>
        <v>43273</v>
      </c>
      <c r="H29" s="18">
        <f t="shared" si="4"/>
        <v>43280</v>
      </c>
      <c r="I29" s="18">
        <f t="shared" si="5"/>
        <v>43301</v>
      </c>
      <c r="J29" s="18">
        <v>43307</v>
      </c>
      <c r="K29" s="16"/>
      <c r="L29" s="16"/>
      <c r="M29" s="16"/>
      <c r="O29" s="34"/>
    </row>
    <row r="30" spans="1:15" s="24" customFormat="1" ht="54" customHeight="1" x14ac:dyDescent="0.25">
      <c r="A30" s="23" t="s">
        <v>49</v>
      </c>
      <c r="B30" s="36"/>
      <c r="C30" s="21" t="s">
        <v>130</v>
      </c>
      <c r="D30" s="20" t="s">
        <v>127</v>
      </c>
      <c r="E30" s="20" t="s">
        <v>126</v>
      </c>
      <c r="F30" s="19" t="s">
        <v>129</v>
      </c>
      <c r="G30" s="18">
        <f t="shared" si="3"/>
        <v>43273</v>
      </c>
      <c r="H30" s="18">
        <f t="shared" si="4"/>
        <v>43280</v>
      </c>
      <c r="I30" s="18">
        <f t="shared" si="5"/>
        <v>43301</v>
      </c>
      <c r="J30" s="18">
        <v>43307</v>
      </c>
      <c r="K30" s="16"/>
      <c r="L30" s="16"/>
      <c r="M30" s="16"/>
      <c r="N30" s="38" t="s">
        <v>81</v>
      </c>
      <c r="O30" s="34"/>
    </row>
    <row r="31" spans="1:15" s="24" customFormat="1" ht="51.2" customHeight="1" x14ac:dyDescent="0.25">
      <c r="A31" s="23" t="s">
        <v>49</v>
      </c>
      <c r="B31" s="36"/>
      <c r="C31" s="21" t="s">
        <v>128</v>
      </c>
      <c r="D31" s="20" t="s">
        <v>127</v>
      </c>
      <c r="E31" s="20" t="s">
        <v>126</v>
      </c>
      <c r="F31" s="19" t="s">
        <v>125</v>
      </c>
      <c r="G31" s="18">
        <f t="shared" si="3"/>
        <v>43273</v>
      </c>
      <c r="H31" s="18">
        <f t="shared" si="4"/>
        <v>43280</v>
      </c>
      <c r="I31" s="18">
        <f t="shared" si="5"/>
        <v>43301</v>
      </c>
      <c r="J31" s="18">
        <v>43307</v>
      </c>
      <c r="K31" s="16"/>
      <c r="L31" s="16"/>
      <c r="M31" s="16"/>
      <c r="N31" s="37"/>
      <c r="O31" s="34"/>
    </row>
    <row r="32" spans="1:15" s="15" customFormat="1" ht="82.35" customHeight="1" x14ac:dyDescent="0.25">
      <c r="A32" s="23" t="s">
        <v>13</v>
      </c>
      <c r="B32" s="32"/>
      <c r="C32" s="21" t="s">
        <v>124</v>
      </c>
      <c r="D32" s="20" t="s">
        <v>15</v>
      </c>
      <c r="E32" s="20" t="s">
        <v>6</v>
      </c>
      <c r="F32" s="19" t="s">
        <v>123</v>
      </c>
      <c r="G32" s="18">
        <f t="shared" si="3"/>
        <v>43280</v>
      </c>
      <c r="H32" s="18">
        <f t="shared" si="4"/>
        <v>43287</v>
      </c>
      <c r="I32" s="18">
        <f t="shared" si="5"/>
        <v>43308</v>
      </c>
      <c r="J32" s="18">
        <v>43314</v>
      </c>
      <c r="K32" s="16"/>
      <c r="L32" s="16"/>
      <c r="M32" s="16"/>
      <c r="O32" s="34"/>
    </row>
    <row r="33" spans="1:15" s="24" customFormat="1" ht="25.5" x14ac:dyDescent="0.25">
      <c r="A33" s="32" t="s">
        <v>32</v>
      </c>
      <c r="B33" s="36"/>
      <c r="C33" s="21" t="s">
        <v>122</v>
      </c>
      <c r="D33" s="20" t="s">
        <v>7</v>
      </c>
      <c r="E33" s="20" t="s">
        <v>6</v>
      </c>
      <c r="F33" s="21" t="s">
        <v>46</v>
      </c>
      <c r="G33" s="18">
        <f t="shared" si="3"/>
        <v>43287</v>
      </c>
      <c r="H33" s="18">
        <f t="shared" si="4"/>
        <v>43294</v>
      </c>
      <c r="I33" s="18">
        <f t="shared" si="5"/>
        <v>43315</v>
      </c>
      <c r="J33" s="18">
        <v>43321</v>
      </c>
      <c r="K33" s="16"/>
      <c r="L33" s="16"/>
      <c r="M33" s="16"/>
      <c r="O33" s="34"/>
    </row>
    <row r="34" spans="1:15" s="24" customFormat="1" ht="38.25" x14ac:dyDescent="0.25">
      <c r="A34" s="23" t="s">
        <v>49</v>
      </c>
      <c r="B34" s="36"/>
      <c r="C34" s="21" t="s">
        <v>121</v>
      </c>
      <c r="D34" s="20" t="s">
        <v>47</v>
      </c>
      <c r="E34" s="20" t="s">
        <v>6</v>
      </c>
      <c r="F34" s="21" t="s">
        <v>120</v>
      </c>
      <c r="G34" s="18">
        <f t="shared" si="3"/>
        <v>43287</v>
      </c>
      <c r="H34" s="18">
        <f t="shared" si="4"/>
        <v>43294</v>
      </c>
      <c r="I34" s="18">
        <f t="shared" si="5"/>
        <v>43315</v>
      </c>
      <c r="J34" s="18">
        <v>43321</v>
      </c>
      <c r="K34" s="16"/>
      <c r="L34" s="16"/>
      <c r="M34" s="16"/>
      <c r="O34" s="34"/>
    </row>
    <row r="35" spans="1:15" s="24" customFormat="1" ht="114.75" x14ac:dyDescent="0.25">
      <c r="A35" s="23" t="s">
        <v>45</v>
      </c>
      <c r="B35" s="36"/>
      <c r="C35" s="20" t="s">
        <v>119</v>
      </c>
      <c r="D35" s="20" t="s">
        <v>56</v>
      </c>
      <c r="E35" s="20" t="s">
        <v>118</v>
      </c>
      <c r="F35" s="21" t="s">
        <v>117</v>
      </c>
      <c r="G35" s="18">
        <f t="shared" si="3"/>
        <v>43287</v>
      </c>
      <c r="H35" s="18">
        <f t="shared" si="4"/>
        <v>43294</v>
      </c>
      <c r="I35" s="18">
        <f t="shared" si="5"/>
        <v>43315</v>
      </c>
      <c r="J35" s="18">
        <v>43321</v>
      </c>
      <c r="K35" s="16"/>
      <c r="L35" s="35"/>
      <c r="M35" s="16"/>
      <c r="O35" s="34"/>
    </row>
    <row r="36" spans="1:15" s="24" customFormat="1" ht="38.25" x14ac:dyDescent="0.25">
      <c r="A36" s="23" t="s">
        <v>45</v>
      </c>
      <c r="B36" s="36"/>
      <c r="C36" s="20" t="s">
        <v>116</v>
      </c>
      <c r="D36" s="20" t="s">
        <v>56</v>
      </c>
      <c r="E36" s="20" t="s">
        <v>6</v>
      </c>
      <c r="F36" s="21" t="s">
        <v>55</v>
      </c>
      <c r="G36" s="18">
        <f t="shared" si="3"/>
        <v>43287</v>
      </c>
      <c r="H36" s="18">
        <f t="shared" si="4"/>
        <v>43294</v>
      </c>
      <c r="I36" s="18">
        <f t="shared" si="5"/>
        <v>43315</v>
      </c>
      <c r="J36" s="18">
        <v>43321</v>
      </c>
      <c r="K36" s="16"/>
      <c r="L36" s="35"/>
      <c r="M36" s="16"/>
      <c r="O36" s="34"/>
    </row>
    <row r="37" spans="1:15" s="15" customFormat="1" ht="82.35" customHeight="1" x14ac:dyDescent="0.25">
      <c r="A37" s="23" t="s">
        <v>13</v>
      </c>
      <c r="B37" s="22"/>
      <c r="C37" s="21" t="s">
        <v>115</v>
      </c>
      <c r="D37" s="20" t="s">
        <v>7</v>
      </c>
      <c r="E37" s="20" t="s">
        <v>6</v>
      </c>
      <c r="F37" s="19" t="s">
        <v>114</v>
      </c>
      <c r="G37" s="18">
        <f t="shared" si="3"/>
        <v>43294</v>
      </c>
      <c r="H37" s="18">
        <f t="shared" si="4"/>
        <v>43301</v>
      </c>
      <c r="I37" s="18">
        <f t="shared" si="5"/>
        <v>43322</v>
      </c>
      <c r="J37" s="18">
        <v>43328</v>
      </c>
      <c r="K37" s="16"/>
      <c r="L37" s="16"/>
      <c r="M37" s="16"/>
      <c r="O37" s="34"/>
    </row>
    <row r="38" spans="1:15" s="15" customFormat="1" ht="224.1" customHeight="1" x14ac:dyDescent="0.25">
      <c r="A38" s="23" t="s">
        <v>28</v>
      </c>
      <c r="B38" s="22"/>
      <c r="C38" s="21" t="s">
        <v>113</v>
      </c>
      <c r="D38" s="20" t="s">
        <v>41</v>
      </c>
      <c r="E38" s="20" t="s">
        <v>1</v>
      </c>
      <c r="F38" s="19" t="s">
        <v>112</v>
      </c>
      <c r="G38" s="18">
        <f t="shared" si="3"/>
        <v>43301</v>
      </c>
      <c r="H38" s="18">
        <f t="shared" si="4"/>
        <v>43308</v>
      </c>
      <c r="I38" s="18">
        <f t="shared" si="5"/>
        <v>43329</v>
      </c>
      <c r="J38" s="18">
        <v>43335</v>
      </c>
      <c r="K38" s="16"/>
      <c r="L38" s="16"/>
      <c r="M38" s="16"/>
      <c r="O38" s="34"/>
    </row>
    <row r="39" spans="1:15" s="24" customFormat="1" ht="38.25" x14ac:dyDescent="0.25">
      <c r="A39" s="23" t="s">
        <v>43</v>
      </c>
      <c r="B39" s="22"/>
      <c r="C39" s="21" t="s">
        <v>42</v>
      </c>
      <c r="D39" s="20" t="s">
        <v>41</v>
      </c>
      <c r="E39" s="20" t="s">
        <v>106</v>
      </c>
      <c r="F39" s="19" t="s">
        <v>111</v>
      </c>
      <c r="G39" s="18">
        <f t="shared" si="3"/>
        <v>43301</v>
      </c>
      <c r="H39" s="18">
        <f t="shared" si="4"/>
        <v>43308</v>
      </c>
      <c r="I39" s="18">
        <f t="shared" si="5"/>
        <v>43329</v>
      </c>
      <c r="J39" s="18">
        <v>43335</v>
      </c>
      <c r="K39" s="16"/>
      <c r="L39" s="16"/>
      <c r="M39" s="16"/>
      <c r="O39" s="34"/>
    </row>
    <row r="40" spans="1:15" s="24" customFormat="1" ht="50.25" customHeight="1" x14ac:dyDescent="0.25">
      <c r="A40" s="23" t="s">
        <v>49</v>
      </c>
      <c r="B40" s="22"/>
      <c r="C40" s="21" t="s">
        <v>110</v>
      </c>
      <c r="D40" s="20" t="s">
        <v>79</v>
      </c>
      <c r="E40" s="20" t="s">
        <v>109</v>
      </c>
      <c r="F40" s="19" t="s">
        <v>108</v>
      </c>
      <c r="G40" s="18">
        <f t="shared" si="3"/>
        <v>43308</v>
      </c>
      <c r="H40" s="18">
        <f t="shared" si="4"/>
        <v>43315</v>
      </c>
      <c r="I40" s="18">
        <f t="shared" si="5"/>
        <v>43336</v>
      </c>
      <c r="J40" s="18">
        <v>43342</v>
      </c>
      <c r="K40" s="16"/>
      <c r="L40" s="16"/>
      <c r="M40" s="16"/>
      <c r="N40" s="30"/>
    </row>
    <row r="41" spans="1:15" s="24" customFormat="1" ht="76.5" x14ac:dyDescent="0.25">
      <c r="A41" s="23" t="s">
        <v>43</v>
      </c>
      <c r="B41" s="23"/>
      <c r="C41" s="21" t="s">
        <v>107</v>
      </c>
      <c r="D41" s="20" t="s">
        <v>41</v>
      </c>
      <c r="E41" s="20" t="s">
        <v>106</v>
      </c>
      <c r="F41" s="19" t="s">
        <v>105</v>
      </c>
      <c r="G41" s="18">
        <f t="shared" si="3"/>
        <v>43315</v>
      </c>
      <c r="H41" s="18">
        <f t="shared" si="4"/>
        <v>43322</v>
      </c>
      <c r="I41" s="18">
        <f t="shared" si="5"/>
        <v>43343</v>
      </c>
      <c r="J41" s="18">
        <v>43349</v>
      </c>
      <c r="K41" s="16"/>
      <c r="L41" s="16"/>
      <c r="M41" s="16"/>
    </row>
    <row r="42" spans="1:15" s="24" customFormat="1" ht="38.25" x14ac:dyDescent="0.25">
      <c r="A42" s="23" t="s">
        <v>45</v>
      </c>
      <c r="B42" s="23"/>
      <c r="C42" s="20" t="s">
        <v>104</v>
      </c>
      <c r="D42" s="20" t="s">
        <v>56</v>
      </c>
      <c r="E42" s="20" t="s">
        <v>103</v>
      </c>
      <c r="F42" s="21" t="s">
        <v>102</v>
      </c>
      <c r="G42" s="18">
        <f t="shared" si="3"/>
        <v>43322</v>
      </c>
      <c r="H42" s="18">
        <f t="shared" si="4"/>
        <v>43329</v>
      </c>
      <c r="I42" s="18">
        <f t="shared" si="5"/>
        <v>43350</v>
      </c>
      <c r="J42" s="18">
        <v>43356</v>
      </c>
      <c r="K42" s="18"/>
      <c r="L42" s="16"/>
      <c r="M42" s="16"/>
    </row>
    <row r="43" spans="1:15" s="15" customFormat="1" ht="114.75" x14ac:dyDescent="0.25">
      <c r="A43" s="23" t="s">
        <v>20</v>
      </c>
      <c r="B43" s="22"/>
      <c r="C43" s="21" t="s">
        <v>19</v>
      </c>
      <c r="D43" s="20" t="s">
        <v>7</v>
      </c>
      <c r="E43" s="20" t="s">
        <v>18</v>
      </c>
      <c r="F43" s="19" t="s">
        <v>17</v>
      </c>
      <c r="G43" s="18">
        <f t="shared" si="3"/>
        <v>43329</v>
      </c>
      <c r="H43" s="18">
        <f t="shared" si="4"/>
        <v>43336</v>
      </c>
      <c r="I43" s="18">
        <f t="shared" si="5"/>
        <v>43357</v>
      </c>
      <c r="J43" s="18">
        <v>43363</v>
      </c>
      <c r="K43" s="33"/>
      <c r="L43" s="32"/>
      <c r="M43" s="16"/>
    </row>
    <row r="44" spans="1:15" s="15" customFormat="1" ht="242.25" x14ac:dyDescent="0.25">
      <c r="A44" s="23" t="s">
        <v>98</v>
      </c>
      <c r="B44" s="23"/>
      <c r="C44" s="21" t="s">
        <v>101</v>
      </c>
      <c r="D44" s="20" t="s">
        <v>2</v>
      </c>
      <c r="E44" s="20" t="s">
        <v>100</v>
      </c>
      <c r="F44" s="19" t="s">
        <v>99</v>
      </c>
      <c r="G44" s="18">
        <f t="shared" si="3"/>
        <v>43329</v>
      </c>
      <c r="H44" s="18">
        <f t="shared" si="4"/>
        <v>43336</v>
      </c>
      <c r="I44" s="18">
        <f t="shared" si="5"/>
        <v>43357</v>
      </c>
      <c r="J44" s="18">
        <v>43363</v>
      </c>
      <c r="K44" s="16"/>
      <c r="L44" s="16"/>
      <c r="M44" s="16"/>
    </row>
    <row r="45" spans="1:15" s="15" customFormat="1" ht="140.25" x14ac:dyDescent="0.25">
      <c r="A45" s="23" t="s">
        <v>98</v>
      </c>
      <c r="B45" s="23"/>
      <c r="C45" s="21" t="s">
        <v>97</v>
      </c>
      <c r="D45" s="20" t="s">
        <v>2</v>
      </c>
      <c r="E45" s="20" t="s">
        <v>96</v>
      </c>
      <c r="F45" s="19" t="s">
        <v>95</v>
      </c>
      <c r="G45" s="18">
        <f t="shared" si="3"/>
        <v>43329</v>
      </c>
      <c r="H45" s="18">
        <f t="shared" si="4"/>
        <v>43336</v>
      </c>
      <c r="I45" s="18">
        <f t="shared" si="5"/>
        <v>43357</v>
      </c>
      <c r="J45" s="18">
        <v>43363</v>
      </c>
      <c r="K45" s="16"/>
      <c r="L45" s="16"/>
      <c r="M45" s="16"/>
    </row>
    <row r="46" spans="1:15" s="15" customFormat="1" ht="409.35" customHeight="1" x14ac:dyDescent="0.25">
      <c r="A46" s="23" t="s">
        <v>28</v>
      </c>
      <c r="B46" s="22"/>
      <c r="C46" s="21" t="s">
        <v>94</v>
      </c>
      <c r="D46" s="20" t="s">
        <v>2</v>
      </c>
      <c r="E46" s="20" t="s">
        <v>93</v>
      </c>
      <c r="F46" s="19" t="s">
        <v>92</v>
      </c>
      <c r="G46" s="18">
        <f t="shared" ref="G46:G64" si="6">H46-7</f>
        <v>43336</v>
      </c>
      <c r="H46" s="18">
        <f t="shared" ref="H46:H64" si="7">I46-21</f>
        <v>43343</v>
      </c>
      <c r="I46" s="18">
        <f t="shared" ref="I46:I64" si="8">J46-6</f>
        <v>43364</v>
      </c>
      <c r="J46" s="18">
        <v>43370</v>
      </c>
      <c r="K46" s="16"/>
      <c r="L46" s="16"/>
      <c r="M46" s="27"/>
    </row>
    <row r="47" spans="1:15" s="24" customFormat="1" ht="85.35" customHeight="1" x14ac:dyDescent="0.25">
      <c r="A47" s="23" t="s">
        <v>91</v>
      </c>
      <c r="B47" s="23"/>
      <c r="C47" s="21" t="s">
        <v>90</v>
      </c>
      <c r="D47" s="20" t="s">
        <v>41</v>
      </c>
      <c r="E47" s="20" t="s">
        <v>89</v>
      </c>
      <c r="F47" s="20" t="s">
        <v>88</v>
      </c>
      <c r="G47" s="18">
        <f t="shared" si="6"/>
        <v>43336</v>
      </c>
      <c r="H47" s="18">
        <f t="shared" si="7"/>
        <v>43343</v>
      </c>
      <c r="I47" s="18">
        <f t="shared" si="8"/>
        <v>43364</v>
      </c>
      <c r="J47" s="18">
        <v>43370</v>
      </c>
      <c r="K47" s="16"/>
      <c r="L47" s="16"/>
      <c r="M47" s="16"/>
    </row>
    <row r="48" spans="1:15" s="24" customFormat="1" ht="76.5" x14ac:dyDescent="0.25">
      <c r="A48" s="23" t="s">
        <v>45</v>
      </c>
      <c r="B48" s="22"/>
      <c r="C48" s="20" t="s">
        <v>87</v>
      </c>
      <c r="D48" s="20" t="s">
        <v>56</v>
      </c>
      <c r="E48" s="20" t="s">
        <v>86</v>
      </c>
      <c r="F48" s="19" t="s">
        <v>85</v>
      </c>
      <c r="G48" s="18">
        <f t="shared" si="6"/>
        <v>43343</v>
      </c>
      <c r="H48" s="18">
        <f t="shared" si="7"/>
        <v>43350</v>
      </c>
      <c r="I48" s="18">
        <f t="shared" si="8"/>
        <v>43371</v>
      </c>
      <c r="J48" s="18">
        <v>43377</v>
      </c>
      <c r="K48" s="16"/>
      <c r="L48" s="16"/>
      <c r="M48" s="16"/>
    </row>
    <row r="49" spans="1:17" s="24" customFormat="1" ht="41.25" customHeight="1" x14ac:dyDescent="0.25">
      <c r="A49" s="23" t="s">
        <v>49</v>
      </c>
      <c r="B49" s="22"/>
      <c r="C49" s="21" t="s">
        <v>84</v>
      </c>
      <c r="D49" s="20" t="s">
        <v>79</v>
      </c>
      <c r="E49" s="20" t="s">
        <v>83</v>
      </c>
      <c r="F49" s="19" t="s">
        <v>82</v>
      </c>
      <c r="G49" s="18">
        <f t="shared" si="6"/>
        <v>43350</v>
      </c>
      <c r="H49" s="18">
        <f t="shared" si="7"/>
        <v>43357</v>
      </c>
      <c r="I49" s="18">
        <f t="shared" si="8"/>
        <v>43378</v>
      </c>
      <c r="J49" s="18">
        <v>43384</v>
      </c>
      <c r="K49" s="16"/>
      <c r="L49" s="16"/>
      <c r="M49" s="16"/>
      <c r="N49" s="31" t="s">
        <v>81</v>
      </c>
    </row>
    <row r="50" spans="1:17" s="24" customFormat="1" ht="52.5" customHeight="1" x14ac:dyDescent="0.25">
      <c r="A50" s="23" t="s">
        <v>49</v>
      </c>
      <c r="B50" s="22"/>
      <c r="C50" s="21" t="s">
        <v>80</v>
      </c>
      <c r="D50" s="20" t="s">
        <v>79</v>
      </c>
      <c r="E50" s="20" t="s">
        <v>78</v>
      </c>
      <c r="F50" s="19" t="s">
        <v>77</v>
      </c>
      <c r="G50" s="18">
        <f t="shared" si="6"/>
        <v>43350</v>
      </c>
      <c r="H50" s="18">
        <f t="shared" si="7"/>
        <v>43357</v>
      </c>
      <c r="I50" s="18">
        <f t="shared" si="8"/>
        <v>43378</v>
      </c>
      <c r="J50" s="18">
        <v>43384</v>
      </c>
      <c r="K50" s="16"/>
      <c r="L50" s="16"/>
      <c r="M50" s="16"/>
      <c r="N50" s="30"/>
    </row>
    <row r="51" spans="1:17" s="24" customFormat="1" ht="99.6" customHeight="1" x14ac:dyDescent="0.25">
      <c r="A51" s="23" t="s">
        <v>32</v>
      </c>
      <c r="B51" s="22"/>
      <c r="C51" s="21" t="s">
        <v>76</v>
      </c>
      <c r="D51" s="20" t="s">
        <v>7</v>
      </c>
      <c r="E51" s="20" t="s">
        <v>24</v>
      </c>
      <c r="F51" s="19" t="s">
        <v>23</v>
      </c>
      <c r="G51" s="18">
        <f t="shared" si="6"/>
        <v>43357</v>
      </c>
      <c r="H51" s="18">
        <f t="shared" si="7"/>
        <v>43364</v>
      </c>
      <c r="I51" s="18">
        <f t="shared" si="8"/>
        <v>43385</v>
      </c>
      <c r="J51" s="18">
        <v>43391</v>
      </c>
      <c r="K51" s="16"/>
      <c r="L51" s="16"/>
      <c r="M51" s="16"/>
    </row>
    <row r="52" spans="1:17" s="15" customFormat="1" ht="54" customHeight="1" x14ac:dyDescent="0.25">
      <c r="A52" s="23" t="s">
        <v>13</v>
      </c>
      <c r="B52" s="22"/>
      <c r="C52" s="21" t="s">
        <v>75</v>
      </c>
      <c r="D52" s="20" t="s">
        <v>7</v>
      </c>
      <c r="E52" s="20" t="s">
        <v>6</v>
      </c>
      <c r="F52" s="19" t="s">
        <v>74</v>
      </c>
      <c r="G52" s="18">
        <f t="shared" si="6"/>
        <v>43729</v>
      </c>
      <c r="H52" s="18">
        <f t="shared" si="7"/>
        <v>43736</v>
      </c>
      <c r="I52" s="18">
        <f t="shared" si="8"/>
        <v>43757</v>
      </c>
      <c r="J52" s="18">
        <v>43763</v>
      </c>
      <c r="K52" s="16"/>
      <c r="L52" s="16"/>
      <c r="M52" s="16"/>
    </row>
    <row r="53" spans="1:17" s="15" customFormat="1" ht="69.599999999999994" customHeight="1" x14ac:dyDescent="0.25">
      <c r="A53" s="23" t="s">
        <v>13</v>
      </c>
      <c r="B53" s="23"/>
      <c r="C53" s="21" t="s">
        <v>73</v>
      </c>
      <c r="D53" s="20" t="s">
        <v>41</v>
      </c>
      <c r="E53" s="20" t="s">
        <v>72</v>
      </c>
      <c r="F53" s="19" t="s">
        <v>71</v>
      </c>
      <c r="G53" s="18">
        <f t="shared" si="6"/>
        <v>43371</v>
      </c>
      <c r="H53" s="18">
        <f t="shared" si="7"/>
        <v>43378</v>
      </c>
      <c r="I53" s="18">
        <f t="shared" si="8"/>
        <v>43399</v>
      </c>
      <c r="J53" s="18">
        <v>43405</v>
      </c>
      <c r="K53" s="16"/>
      <c r="L53" s="16"/>
      <c r="M53" s="16"/>
    </row>
    <row r="54" spans="1:17" s="24" customFormat="1" ht="68.099999999999994" customHeight="1" x14ac:dyDescent="0.25">
      <c r="A54" s="23" t="s">
        <v>13</v>
      </c>
      <c r="B54" s="22"/>
      <c r="C54" s="21" t="s">
        <v>70</v>
      </c>
      <c r="D54" s="20" t="s">
        <v>7</v>
      </c>
      <c r="E54" s="20" t="s">
        <v>6</v>
      </c>
      <c r="F54" s="19" t="s">
        <v>69</v>
      </c>
      <c r="G54" s="18">
        <f t="shared" si="6"/>
        <v>43378</v>
      </c>
      <c r="H54" s="18">
        <f t="shared" si="7"/>
        <v>43385</v>
      </c>
      <c r="I54" s="18">
        <f t="shared" si="8"/>
        <v>43406</v>
      </c>
      <c r="J54" s="18">
        <v>43412</v>
      </c>
      <c r="K54" s="16"/>
      <c r="L54" s="16"/>
      <c r="M54" s="16"/>
      <c r="O54" s="15"/>
      <c r="P54" s="15"/>
      <c r="Q54" s="15"/>
    </row>
    <row r="55" spans="1:17" s="15" customFormat="1" ht="114" customHeight="1" x14ac:dyDescent="0.25">
      <c r="A55" s="23" t="s">
        <v>13</v>
      </c>
      <c r="B55" s="22"/>
      <c r="C55" s="21" t="s">
        <v>68</v>
      </c>
      <c r="D55" s="20" t="s">
        <v>67</v>
      </c>
      <c r="E55" s="20" t="s">
        <v>6</v>
      </c>
      <c r="F55" s="19" t="s">
        <v>66</v>
      </c>
      <c r="G55" s="18">
        <f t="shared" si="6"/>
        <v>43385</v>
      </c>
      <c r="H55" s="18">
        <f t="shared" si="7"/>
        <v>43392</v>
      </c>
      <c r="I55" s="18">
        <f t="shared" si="8"/>
        <v>43413</v>
      </c>
      <c r="J55" s="18">
        <v>43419</v>
      </c>
      <c r="K55" s="16"/>
      <c r="L55" s="16"/>
      <c r="M55" s="16"/>
    </row>
    <row r="56" spans="1:17" s="15" customFormat="1" ht="41.1" customHeight="1" x14ac:dyDescent="0.25">
      <c r="A56" s="23" t="s">
        <v>13</v>
      </c>
      <c r="B56" s="22"/>
      <c r="C56" s="21" t="s">
        <v>65</v>
      </c>
      <c r="D56" s="20" t="s">
        <v>7</v>
      </c>
      <c r="E56" s="20" t="s">
        <v>6</v>
      </c>
      <c r="F56" s="19" t="s">
        <v>64</v>
      </c>
      <c r="G56" s="18">
        <f t="shared" si="6"/>
        <v>43392</v>
      </c>
      <c r="H56" s="18">
        <f t="shared" si="7"/>
        <v>43399</v>
      </c>
      <c r="I56" s="18">
        <f t="shared" si="8"/>
        <v>43420</v>
      </c>
      <c r="J56" s="18">
        <v>43426</v>
      </c>
      <c r="K56" s="16"/>
      <c r="L56" s="16"/>
      <c r="M56" s="16"/>
    </row>
    <row r="57" spans="1:17" s="24" customFormat="1" ht="38.25" x14ac:dyDescent="0.25">
      <c r="A57" s="23" t="s">
        <v>32</v>
      </c>
      <c r="B57" s="22"/>
      <c r="C57" s="26" t="s">
        <v>63</v>
      </c>
      <c r="D57" s="20" t="s">
        <v>7</v>
      </c>
      <c r="E57" s="20" t="s">
        <v>6</v>
      </c>
      <c r="F57" s="19" t="s">
        <v>5</v>
      </c>
      <c r="G57" s="18">
        <f t="shared" si="6"/>
        <v>43392</v>
      </c>
      <c r="H57" s="18">
        <f t="shared" si="7"/>
        <v>43399</v>
      </c>
      <c r="I57" s="18">
        <f t="shared" si="8"/>
        <v>43420</v>
      </c>
      <c r="J57" s="18">
        <v>43426</v>
      </c>
      <c r="K57" s="25"/>
      <c r="L57" s="16"/>
      <c r="M57" s="16"/>
    </row>
    <row r="58" spans="1:17" s="24" customFormat="1" ht="42.75" customHeight="1" x14ac:dyDescent="0.25">
      <c r="A58" s="23" t="s">
        <v>45</v>
      </c>
      <c r="B58" s="22"/>
      <c r="C58" s="20" t="s">
        <v>44</v>
      </c>
      <c r="D58" s="20"/>
      <c r="E58" s="20"/>
      <c r="F58" s="21"/>
      <c r="G58" s="18">
        <f t="shared" si="6"/>
        <v>43392</v>
      </c>
      <c r="H58" s="18">
        <f t="shared" si="7"/>
        <v>43399</v>
      </c>
      <c r="I58" s="18">
        <f t="shared" si="8"/>
        <v>43420</v>
      </c>
      <c r="J58" s="18">
        <v>43426</v>
      </c>
      <c r="K58" s="16"/>
      <c r="L58" s="16"/>
      <c r="M58" s="16"/>
    </row>
    <row r="59" spans="1:17" s="15" customFormat="1" ht="51.2" customHeight="1" x14ac:dyDescent="0.25">
      <c r="A59" s="23" t="s">
        <v>45</v>
      </c>
      <c r="B59" s="22"/>
      <c r="C59" s="20" t="s">
        <v>62</v>
      </c>
      <c r="D59" s="20" t="s">
        <v>61</v>
      </c>
      <c r="E59" s="20" t="s">
        <v>60</v>
      </c>
      <c r="F59" s="19" t="s">
        <v>59</v>
      </c>
      <c r="G59" s="18">
        <f t="shared" si="6"/>
        <v>43399</v>
      </c>
      <c r="H59" s="18">
        <f t="shared" si="7"/>
        <v>43406</v>
      </c>
      <c r="I59" s="18">
        <f t="shared" si="8"/>
        <v>43427</v>
      </c>
      <c r="J59" s="18">
        <v>43433</v>
      </c>
      <c r="K59" s="16"/>
      <c r="L59" s="16"/>
      <c r="M59" s="16"/>
    </row>
    <row r="60" spans="1:17" s="24" customFormat="1" ht="38.25" customHeight="1" x14ac:dyDescent="0.25">
      <c r="A60" s="23" t="s">
        <v>49</v>
      </c>
      <c r="B60" s="22"/>
      <c r="C60" s="20" t="s">
        <v>58</v>
      </c>
      <c r="D60" s="20"/>
      <c r="E60" s="20"/>
      <c r="F60" s="19"/>
      <c r="G60" s="18">
        <f t="shared" si="6"/>
        <v>43406</v>
      </c>
      <c r="H60" s="18">
        <f t="shared" si="7"/>
        <v>43413</v>
      </c>
      <c r="I60" s="18">
        <f t="shared" si="8"/>
        <v>43434</v>
      </c>
      <c r="J60" s="18">
        <v>43440</v>
      </c>
      <c r="K60" s="16"/>
      <c r="L60" s="16"/>
      <c r="M60" s="16"/>
    </row>
    <row r="61" spans="1:17" s="24" customFormat="1" ht="38.25" x14ac:dyDescent="0.25">
      <c r="A61" s="23" t="s">
        <v>45</v>
      </c>
      <c r="B61" s="22"/>
      <c r="C61" s="20" t="s">
        <v>57</v>
      </c>
      <c r="D61" s="20" t="s">
        <v>56</v>
      </c>
      <c r="E61" s="20" t="s">
        <v>6</v>
      </c>
      <c r="F61" s="21" t="s">
        <v>55</v>
      </c>
      <c r="G61" s="18">
        <f t="shared" si="6"/>
        <v>43406</v>
      </c>
      <c r="H61" s="18">
        <f t="shared" si="7"/>
        <v>43413</v>
      </c>
      <c r="I61" s="18">
        <f t="shared" si="8"/>
        <v>43434</v>
      </c>
      <c r="J61" s="18">
        <v>43440</v>
      </c>
      <c r="K61" s="16"/>
      <c r="L61" s="16"/>
      <c r="M61" s="16"/>
    </row>
    <row r="62" spans="1:17" s="24" customFormat="1" ht="114.75" x14ac:dyDescent="0.25">
      <c r="A62" s="23" t="s">
        <v>20</v>
      </c>
      <c r="B62" s="22"/>
      <c r="C62" s="21" t="s">
        <v>19</v>
      </c>
      <c r="D62" s="20" t="s">
        <v>7</v>
      </c>
      <c r="E62" s="20" t="s">
        <v>18</v>
      </c>
      <c r="F62" s="19" t="s">
        <v>17</v>
      </c>
      <c r="G62" s="18">
        <f t="shared" si="6"/>
        <v>43413</v>
      </c>
      <c r="H62" s="18">
        <f t="shared" si="7"/>
        <v>43420</v>
      </c>
      <c r="I62" s="18">
        <f t="shared" si="8"/>
        <v>43441</v>
      </c>
      <c r="J62" s="18">
        <v>43447</v>
      </c>
      <c r="K62" s="18"/>
      <c r="L62" s="16"/>
      <c r="M62" s="16"/>
    </row>
    <row r="63" spans="1:17" s="24" customFormat="1" ht="53.65" customHeight="1" x14ac:dyDescent="0.25">
      <c r="A63" s="23"/>
      <c r="B63" s="22"/>
      <c r="C63" s="21"/>
      <c r="D63" s="20"/>
      <c r="E63" s="20"/>
      <c r="F63" s="19"/>
      <c r="G63" s="18">
        <f t="shared" si="6"/>
        <v>43413</v>
      </c>
      <c r="H63" s="18">
        <f t="shared" si="7"/>
        <v>43420</v>
      </c>
      <c r="I63" s="18">
        <f t="shared" si="8"/>
        <v>43441</v>
      </c>
      <c r="J63" s="18">
        <v>43447</v>
      </c>
      <c r="K63" s="16"/>
      <c r="L63" s="16"/>
      <c r="M63" s="16"/>
    </row>
    <row r="64" spans="1:17" s="24" customFormat="1" ht="172.35" customHeight="1" x14ac:dyDescent="0.25">
      <c r="A64" s="23" t="s">
        <v>20</v>
      </c>
      <c r="B64" s="22"/>
      <c r="C64" s="26" t="s">
        <v>54</v>
      </c>
      <c r="D64" s="29" t="s">
        <v>2</v>
      </c>
      <c r="E64" s="29" t="s">
        <v>53</v>
      </c>
      <c r="F64" s="28" t="s">
        <v>52</v>
      </c>
      <c r="G64" s="18">
        <f t="shared" si="6"/>
        <v>43434</v>
      </c>
      <c r="H64" s="18">
        <f t="shared" si="7"/>
        <v>43441</v>
      </c>
      <c r="I64" s="18">
        <f t="shared" si="8"/>
        <v>43462</v>
      </c>
      <c r="J64" s="18">
        <v>43468</v>
      </c>
      <c r="K64" s="16"/>
      <c r="L64" s="16"/>
      <c r="M64" s="27"/>
    </row>
    <row r="65" spans="1:17" s="24" customFormat="1" x14ac:dyDescent="0.25">
      <c r="A65" s="23" t="s">
        <v>51</v>
      </c>
      <c r="B65" s="23"/>
      <c r="C65" s="21"/>
      <c r="D65" s="20"/>
      <c r="E65" s="20"/>
      <c r="F65" s="19"/>
      <c r="G65" s="18">
        <f t="shared" ref="G65:G70" si="9">H65-7</f>
        <v>43448</v>
      </c>
      <c r="H65" s="18">
        <f t="shared" ref="H65:H70" si="10">I65-21</f>
        <v>43455</v>
      </c>
      <c r="I65" s="18">
        <f t="shared" ref="I65:I70" si="11">J65-6</f>
        <v>43476</v>
      </c>
      <c r="J65" s="18">
        <v>43482</v>
      </c>
      <c r="K65" s="16"/>
      <c r="L65" s="16"/>
      <c r="M65" s="16"/>
    </row>
    <row r="66" spans="1:17" s="24" customFormat="1" ht="25.5" x14ac:dyDescent="0.25">
      <c r="A66" s="23" t="s">
        <v>32</v>
      </c>
      <c r="B66" s="22"/>
      <c r="C66" s="21" t="s">
        <v>50</v>
      </c>
      <c r="D66" s="20" t="s">
        <v>7</v>
      </c>
      <c r="E66" s="20" t="s">
        <v>6</v>
      </c>
      <c r="F66" s="21" t="s">
        <v>46</v>
      </c>
      <c r="G66" s="18">
        <f t="shared" si="9"/>
        <v>43441</v>
      </c>
      <c r="H66" s="18">
        <f t="shared" si="10"/>
        <v>43448</v>
      </c>
      <c r="I66" s="18">
        <f t="shared" si="11"/>
        <v>43469</v>
      </c>
      <c r="J66" s="18">
        <v>43475</v>
      </c>
      <c r="K66" s="16"/>
      <c r="L66" s="16"/>
      <c r="M66" s="16"/>
    </row>
    <row r="67" spans="1:17" s="24" customFormat="1" ht="25.5" x14ac:dyDescent="0.25">
      <c r="A67" s="23" t="s">
        <v>49</v>
      </c>
      <c r="B67" s="22"/>
      <c r="C67" s="21" t="s">
        <v>48</v>
      </c>
      <c r="D67" s="20" t="s">
        <v>47</v>
      </c>
      <c r="E67" s="20" t="s">
        <v>6</v>
      </c>
      <c r="F67" s="21" t="s">
        <v>46</v>
      </c>
      <c r="G67" s="18">
        <f t="shared" si="9"/>
        <v>43441</v>
      </c>
      <c r="H67" s="18">
        <f t="shared" si="10"/>
        <v>43448</v>
      </c>
      <c r="I67" s="18">
        <f t="shared" si="11"/>
        <v>43469</v>
      </c>
      <c r="J67" s="18">
        <v>43475</v>
      </c>
      <c r="K67" s="16"/>
      <c r="L67" s="16"/>
      <c r="M67" s="16"/>
    </row>
    <row r="68" spans="1:17" s="24" customFormat="1" ht="48" customHeight="1" x14ac:dyDescent="0.25">
      <c r="A68" s="23" t="s">
        <v>45</v>
      </c>
      <c r="B68" s="22"/>
      <c r="C68" s="20" t="s">
        <v>44</v>
      </c>
      <c r="D68" s="20"/>
      <c r="E68" s="20"/>
      <c r="F68" s="21"/>
      <c r="G68" s="18">
        <f t="shared" si="9"/>
        <v>43441</v>
      </c>
      <c r="H68" s="18">
        <f t="shared" si="10"/>
        <v>43448</v>
      </c>
      <c r="I68" s="18">
        <f t="shared" si="11"/>
        <v>43469</v>
      </c>
      <c r="J68" s="18">
        <v>43475</v>
      </c>
      <c r="K68" s="16"/>
      <c r="L68" s="16"/>
      <c r="M68" s="16"/>
    </row>
    <row r="69" spans="1:17" s="24" customFormat="1" ht="51" x14ac:dyDescent="0.25">
      <c r="A69" s="23" t="s">
        <v>43</v>
      </c>
      <c r="B69" s="22"/>
      <c r="C69" s="21" t="s">
        <v>42</v>
      </c>
      <c r="D69" s="20" t="s">
        <v>41</v>
      </c>
      <c r="E69" s="20" t="s">
        <v>40</v>
      </c>
      <c r="F69" s="21" t="s">
        <v>39</v>
      </c>
      <c r="G69" s="18">
        <f t="shared" si="9"/>
        <v>43441</v>
      </c>
      <c r="H69" s="18">
        <f t="shared" si="10"/>
        <v>43448</v>
      </c>
      <c r="I69" s="18">
        <f t="shared" si="11"/>
        <v>43469</v>
      </c>
      <c r="J69" s="18">
        <v>43475</v>
      </c>
      <c r="K69" s="16"/>
      <c r="L69" s="16"/>
      <c r="M69" s="16"/>
    </row>
    <row r="70" spans="1:17" s="24" customFormat="1" ht="38.25" x14ac:dyDescent="0.25">
      <c r="A70" s="23" t="s">
        <v>13</v>
      </c>
      <c r="B70" s="22"/>
      <c r="C70" s="21" t="s">
        <v>38</v>
      </c>
      <c r="D70" s="20" t="s">
        <v>7</v>
      </c>
      <c r="E70" s="20" t="s">
        <v>6</v>
      </c>
      <c r="F70" s="19" t="s">
        <v>37</v>
      </c>
      <c r="G70" s="18">
        <f t="shared" si="9"/>
        <v>43448</v>
      </c>
      <c r="H70" s="18">
        <f t="shared" si="10"/>
        <v>43455</v>
      </c>
      <c r="I70" s="18">
        <f t="shared" si="11"/>
        <v>43476</v>
      </c>
      <c r="J70" s="18">
        <v>43482</v>
      </c>
      <c r="K70" s="16"/>
      <c r="L70" s="16"/>
      <c r="M70" s="16"/>
      <c r="O70" s="15"/>
      <c r="P70" s="15"/>
      <c r="Q70" s="15"/>
    </row>
    <row r="71" spans="1:17" s="24" customFormat="1" x14ac:dyDescent="0.25">
      <c r="A71" s="23"/>
      <c r="B71" s="22"/>
      <c r="C71" s="21"/>
      <c r="D71" s="20"/>
      <c r="E71" s="20"/>
      <c r="F71" s="19"/>
      <c r="G71" s="18" t="s">
        <v>36</v>
      </c>
      <c r="H71" s="18" t="s">
        <v>36</v>
      </c>
      <c r="I71" s="18" t="s">
        <v>36</v>
      </c>
      <c r="J71" s="18" t="s">
        <v>36</v>
      </c>
      <c r="K71" s="16"/>
      <c r="L71" s="16"/>
      <c r="M71" s="16"/>
      <c r="O71" s="15"/>
      <c r="P71" s="15"/>
      <c r="Q71" s="15"/>
    </row>
    <row r="72" spans="1:17" s="24" customFormat="1" x14ac:dyDescent="0.25">
      <c r="A72" s="23"/>
      <c r="B72" s="22"/>
      <c r="C72" s="21"/>
      <c r="D72" s="20"/>
      <c r="E72" s="20"/>
      <c r="F72" s="19"/>
      <c r="G72" s="18" t="s">
        <v>36</v>
      </c>
      <c r="H72" s="18" t="s">
        <v>36</v>
      </c>
      <c r="I72" s="18" t="s">
        <v>36</v>
      </c>
      <c r="J72" s="18" t="s">
        <v>36</v>
      </c>
      <c r="K72" s="16"/>
      <c r="L72" s="16"/>
      <c r="M72" s="16"/>
      <c r="O72" s="15"/>
      <c r="P72" s="15"/>
      <c r="Q72" s="15"/>
    </row>
    <row r="73" spans="1:17" s="24" customFormat="1" ht="38.25" x14ac:dyDescent="0.25">
      <c r="A73" s="23" t="s">
        <v>32</v>
      </c>
      <c r="B73" s="22"/>
      <c r="C73" s="21" t="s">
        <v>35</v>
      </c>
      <c r="D73" s="20" t="s">
        <v>7</v>
      </c>
      <c r="E73" s="20" t="s">
        <v>34</v>
      </c>
      <c r="F73" s="19" t="s">
        <v>33</v>
      </c>
      <c r="G73" s="18">
        <f t="shared" ref="G73:G82" si="12">H73-7</f>
        <v>43469</v>
      </c>
      <c r="H73" s="18">
        <f t="shared" ref="H73:H82" si="13">I73-21</f>
        <v>43476</v>
      </c>
      <c r="I73" s="18">
        <f t="shared" ref="I73:I82" si="14">J73-6</f>
        <v>43497</v>
      </c>
      <c r="J73" s="18">
        <v>43503</v>
      </c>
      <c r="K73" s="16"/>
      <c r="L73" s="16"/>
      <c r="M73" s="16"/>
    </row>
    <row r="74" spans="1:17" s="24" customFormat="1" ht="25.5" x14ac:dyDescent="0.25">
      <c r="A74" s="23" t="s">
        <v>32</v>
      </c>
      <c r="B74" s="22"/>
      <c r="C74" s="21" t="s">
        <v>31</v>
      </c>
      <c r="D74" s="20" t="s">
        <v>7</v>
      </c>
      <c r="E74" s="20" t="s">
        <v>30</v>
      </c>
      <c r="F74" s="19" t="s">
        <v>29</v>
      </c>
      <c r="G74" s="18">
        <f t="shared" si="12"/>
        <v>43469</v>
      </c>
      <c r="H74" s="18">
        <f t="shared" si="13"/>
        <v>43476</v>
      </c>
      <c r="I74" s="18">
        <f t="shared" si="14"/>
        <v>43497</v>
      </c>
      <c r="J74" s="18">
        <v>43503</v>
      </c>
      <c r="K74" s="16"/>
      <c r="L74" s="16"/>
      <c r="M74" s="16"/>
    </row>
    <row r="75" spans="1:17" s="15" customFormat="1" ht="127.5" x14ac:dyDescent="0.25">
      <c r="A75" s="23" t="s">
        <v>28</v>
      </c>
      <c r="B75" s="22"/>
      <c r="C75" s="21" t="s">
        <v>27</v>
      </c>
      <c r="D75" s="20" t="s">
        <v>2</v>
      </c>
      <c r="E75" s="20" t="s">
        <v>1</v>
      </c>
      <c r="F75" s="19" t="s">
        <v>26</v>
      </c>
      <c r="G75" s="18">
        <f t="shared" si="12"/>
        <v>43476</v>
      </c>
      <c r="H75" s="18">
        <f t="shared" si="13"/>
        <v>43483</v>
      </c>
      <c r="I75" s="18">
        <f t="shared" si="14"/>
        <v>43504</v>
      </c>
      <c r="J75" s="18">
        <v>43510</v>
      </c>
      <c r="K75" s="16"/>
      <c r="L75" s="16"/>
      <c r="M75" s="27"/>
    </row>
    <row r="76" spans="1:17" s="24" customFormat="1" ht="51" x14ac:dyDescent="0.25">
      <c r="A76" s="23" t="s">
        <v>9</v>
      </c>
      <c r="B76" s="22"/>
      <c r="C76" s="21" t="s">
        <v>25</v>
      </c>
      <c r="D76" s="20" t="s">
        <v>7</v>
      </c>
      <c r="E76" s="20" t="s">
        <v>24</v>
      </c>
      <c r="F76" s="19" t="s">
        <v>23</v>
      </c>
      <c r="G76" s="18">
        <f t="shared" si="12"/>
        <v>43483</v>
      </c>
      <c r="H76" s="18">
        <f t="shared" si="13"/>
        <v>43490</v>
      </c>
      <c r="I76" s="18">
        <f t="shared" si="14"/>
        <v>43511</v>
      </c>
      <c r="J76" s="18">
        <v>43517</v>
      </c>
      <c r="K76" s="16"/>
      <c r="L76" s="16"/>
      <c r="M76" s="16"/>
    </row>
    <row r="77" spans="1:17" s="24" customFormat="1" x14ac:dyDescent="0.25">
      <c r="A77" s="23" t="s">
        <v>22</v>
      </c>
      <c r="B77" s="22"/>
      <c r="C77" s="21" t="s">
        <v>21</v>
      </c>
      <c r="D77" s="20"/>
      <c r="E77" s="20"/>
      <c r="F77" s="19"/>
      <c r="G77" s="18">
        <f t="shared" si="12"/>
        <v>43490</v>
      </c>
      <c r="H77" s="18">
        <f t="shared" si="13"/>
        <v>43497</v>
      </c>
      <c r="I77" s="18">
        <f t="shared" si="14"/>
        <v>43518</v>
      </c>
      <c r="J77" s="18">
        <v>43524</v>
      </c>
      <c r="K77" s="16"/>
      <c r="L77" s="16"/>
      <c r="M77" s="16"/>
    </row>
    <row r="78" spans="1:17" s="24" customFormat="1" ht="114.75" x14ac:dyDescent="0.25">
      <c r="A78" s="23" t="s">
        <v>20</v>
      </c>
      <c r="B78" s="22"/>
      <c r="C78" s="21" t="s">
        <v>19</v>
      </c>
      <c r="D78" s="20" t="s">
        <v>7</v>
      </c>
      <c r="E78" s="20" t="s">
        <v>18</v>
      </c>
      <c r="F78" s="19" t="s">
        <v>17</v>
      </c>
      <c r="G78" s="18">
        <f t="shared" si="12"/>
        <v>43497</v>
      </c>
      <c r="H78" s="18">
        <f t="shared" si="13"/>
        <v>43504</v>
      </c>
      <c r="I78" s="18">
        <f t="shared" si="14"/>
        <v>43525</v>
      </c>
      <c r="J78" s="18">
        <v>43531</v>
      </c>
      <c r="K78" s="18"/>
      <c r="L78" s="16"/>
      <c r="M78" s="16"/>
    </row>
    <row r="79" spans="1:17" s="15" customFormat="1" ht="63.75" x14ac:dyDescent="0.25">
      <c r="A79" s="23" t="s">
        <v>13</v>
      </c>
      <c r="B79" s="22"/>
      <c r="C79" s="21" t="s">
        <v>16</v>
      </c>
      <c r="D79" s="20" t="s">
        <v>15</v>
      </c>
      <c r="E79" s="20" t="s">
        <v>6</v>
      </c>
      <c r="F79" s="19" t="s">
        <v>14</v>
      </c>
      <c r="G79" s="18">
        <f t="shared" si="12"/>
        <v>43132</v>
      </c>
      <c r="H79" s="18">
        <f t="shared" si="13"/>
        <v>43139</v>
      </c>
      <c r="I79" s="18">
        <f t="shared" si="14"/>
        <v>43160</v>
      </c>
      <c r="J79" s="17">
        <v>43166</v>
      </c>
      <c r="K79" s="16"/>
      <c r="L79" s="16"/>
      <c r="M79" s="16"/>
    </row>
    <row r="80" spans="1:17" s="15" customFormat="1" ht="102" x14ac:dyDescent="0.25">
      <c r="A80" s="23" t="s">
        <v>13</v>
      </c>
      <c r="B80" s="22"/>
      <c r="C80" s="21" t="s">
        <v>12</v>
      </c>
      <c r="D80" s="20" t="s">
        <v>11</v>
      </c>
      <c r="E80" s="20" t="s">
        <v>6</v>
      </c>
      <c r="F80" s="19" t="s">
        <v>10</v>
      </c>
      <c r="G80" s="18">
        <f t="shared" si="12"/>
        <v>43504</v>
      </c>
      <c r="H80" s="18">
        <f t="shared" si="13"/>
        <v>43511</v>
      </c>
      <c r="I80" s="18">
        <f t="shared" si="14"/>
        <v>43532</v>
      </c>
      <c r="J80" s="18">
        <v>43538</v>
      </c>
      <c r="K80" s="16"/>
      <c r="L80" s="16"/>
      <c r="M80" s="16"/>
    </row>
    <row r="81" spans="1:13" s="24" customFormat="1" ht="38.25" x14ac:dyDescent="0.25">
      <c r="A81" s="23" t="s">
        <v>9</v>
      </c>
      <c r="B81" s="22"/>
      <c r="C81" s="26" t="s">
        <v>8</v>
      </c>
      <c r="D81" s="20" t="s">
        <v>7</v>
      </c>
      <c r="E81" s="20" t="s">
        <v>6</v>
      </c>
      <c r="F81" s="19" t="s">
        <v>5</v>
      </c>
      <c r="G81" s="18">
        <f t="shared" si="12"/>
        <v>43511</v>
      </c>
      <c r="H81" s="18">
        <f t="shared" si="13"/>
        <v>43518</v>
      </c>
      <c r="I81" s="18">
        <f t="shared" si="14"/>
        <v>43539</v>
      </c>
      <c r="J81" s="17">
        <v>43545</v>
      </c>
      <c r="K81" s="25"/>
      <c r="L81" s="16"/>
      <c r="M81" s="16"/>
    </row>
    <row r="82" spans="1:13" s="15" customFormat="1" ht="114.75" x14ac:dyDescent="0.25">
      <c r="A82" s="23" t="s">
        <v>4</v>
      </c>
      <c r="B82" s="22"/>
      <c r="C82" s="21" t="s">
        <v>3</v>
      </c>
      <c r="D82" s="20" t="s">
        <v>2</v>
      </c>
      <c r="E82" s="20" t="s">
        <v>1</v>
      </c>
      <c r="F82" s="19" t="s">
        <v>0</v>
      </c>
      <c r="G82" s="18">
        <f t="shared" si="12"/>
        <v>43511</v>
      </c>
      <c r="H82" s="18">
        <f t="shared" si="13"/>
        <v>43518</v>
      </c>
      <c r="I82" s="18">
        <f t="shared" si="14"/>
        <v>43539</v>
      </c>
      <c r="J82" s="17">
        <v>43545</v>
      </c>
      <c r="K82" s="16"/>
      <c r="L82" s="16"/>
      <c r="M82" s="16"/>
    </row>
    <row r="83" spans="1:13" x14ac:dyDescent="0.25">
      <c r="C83" s="13"/>
      <c r="D83" s="12"/>
      <c r="E83" s="12"/>
      <c r="F83" s="14"/>
    </row>
    <row r="84" spans="1:13" x14ac:dyDescent="0.25">
      <c r="C84" s="13"/>
      <c r="D84" s="12"/>
      <c r="E84" s="11"/>
      <c r="F84" s="10"/>
    </row>
    <row r="85" spans="1:13" x14ac:dyDescent="0.25">
      <c r="M85" s="9"/>
    </row>
    <row r="90" spans="1:13" ht="13.5" thickBot="1" x14ac:dyDescent="0.3"/>
    <row r="91" spans="1:13" ht="13.5" thickBot="1" x14ac:dyDescent="0.3">
      <c r="F91" s="8"/>
    </row>
  </sheetData>
  <autoFilter ref="A3:Q82"/>
  <customSheetViews>
    <customSheetView guid="{185A5CD5-3184-493D-8586-15BEEE1E3F5A}" scale="60" showPageBreaks="1" fitToPage="1" printArea="1" showAutoFilter="1" state="hidden">
      <pane xSplit="3" ySplit="3" topLeftCell="D10" activePane="bottomRight" state="frozen"/>
      <selection pane="bottomRight" activeCell="E7" sqref="E7"/>
      <pageMargins left="0.25" right="0.25" top="0.75" bottom="0.75" header="0.3" footer="0.3"/>
      <pageSetup paperSize="5" scale="37" fitToHeight="0" orientation="portrait" r:id="rId1"/>
      <autoFilter ref="A3:Q82"/>
    </customSheetView>
    <customSheetView guid="{A14B8E4B-3F8F-4606-8E44-39BB9FEA4A2E}" scale="60" showPageBreaks="1" fitToPage="1" printArea="1" showAutoFilter="1" state="hidden">
      <pane xSplit="3" ySplit="3" topLeftCell="D10" activePane="bottomRight" state="frozen"/>
      <selection pane="bottomRight" activeCell="E7" sqref="E7"/>
      <pageMargins left="0.25" right="0.25" top="0.75" bottom="0.75" header="0.3" footer="0.3"/>
      <pageSetup paperSize="5" scale="37" fitToHeight="0" orientation="portrait" r:id="rId2"/>
      <autoFilter ref="A3:Q82"/>
    </customSheetView>
    <customSheetView guid="{5B3AED00-93DF-4FAB-9F3C-5DA9CBE9CC8B}" scale="60" fitToPage="1" showAutoFilter="1" state="hidden">
      <pane xSplit="3" ySplit="3" topLeftCell="D10" activePane="bottomRight" state="frozen"/>
      <selection pane="bottomRight" activeCell="E7" sqref="E7"/>
      <pageMargins left="0.25" right="0.25" top="0.75" bottom="0.75" header="0.3" footer="0.3"/>
      <pageSetup paperSize="5" scale="37" fitToHeight="0" orientation="portrait" r:id="rId3"/>
      <autoFilter ref="A3:Q82"/>
    </customSheetView>
    <customSheetView guid="{22257EB2-3327-40FC-8113-145770006338}" scale="60" showPageBreaks="1" fitToPage="1" printArea="1" showAutoFilter="1" state="hidden">
      <pane xSplit="3" ySplit="3" topLeftCell="D10" activePane="bottomRight" state="frozen"/>
      <selection pane="bottomRight" activeCell="E7" sqref="E7"/>
      <pageMargins left="0.25" right="0.25" top="0.75" bottom="0.75" header="0.3" footer="0.3"/>
      <pageSetup paperSize="5" scale="37" fitToHeight="0" orientation="portrait" r:id="rId4"/>
      <autoFilter ref="A3:Q82"/>
    </customSheetView>
    <customSheetView guid="{A419E118-27CE-453F-8E2E-57861CD2041E}" scale="60" showPageBreaks="1" fitToPage="1" printArea="1" showAutoFilter="1" state="hidden">
      <pane xSplit="3" ySplit="3" topLeftCell="D10" activePane="bottomRight" state="frozen"/>
      <selection pane="bottomRight" activeCell="E7" sqref="E7"/>
      <pageMargins left="0.25" right="0.25" top="0.75" bottom="0.75" header="0.3" footer="0.3"/>
      <pageSetup paperSize="5" scale="37" fitToHeight="0" orientation="portrait" r:id="rId5"/>
      <autoFilter ref="A3:Q82"/>
    </customSheetView>
    <customSheetView guid="{73078B99-6B6B-4F3B-AEEA-5AC4F88B9E68}" scale="60" showPageBreaks="1" fitToPage="1" printArea="1" showAutoFilter="1" state="hidden">
      <pane xSplit="3" ySplit="3" topLeftCell="D10" activePane="bottomRight" state="frozen"/>
      <selection pane="bottomRight" activeCell="E7" sqref="E7"/>
      <pageMargins left="0.25" right="0.25" top="0.75" bottom="0.75" header="0.3" footer="0.3"/>
      <pageSetup paperSize="5" scale="37" fitToHeight="0" orientation="portrait" r:id="rId6"/>
      <autoFilter ref="A3:Q82"/>
    </customSheetView>
  </customSheetViews>
  <mergeCells count="1">
    <mergeCell ref="A2:J2"/>
  </mergeCells>
  <pageMargins left="0.25" right="0.25" top="0.75" bottom="0.75" header="0.3" footer="0.3"/>
  <pageSetup paperSize="5" scale="37" fitToHeight="0"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zoomScaleNormal="85" workbookViewId="0">
      <pane ySplit="2" topLeftCell="A3" activePane="bottomLeft" state="frozen"/>
      <selection pane="bottomLeft" sqref="A1:K3"/>
    </sheetView>
  </sheetViews>
  <sheetFormatPr defaultRowHeight="15" x14ac:dyDescent="0.25"/>
  <cols>
    <col min="1" max="1" width="18.7109375" customWidth="1"/>
    <col min="3" max="3" width="23.140625" customWidth="1"/>
    <col min="4" max="4" width="11.85546875" customWidth="1"/>
    <col min="5" max="5" width="11.7109375" bestFit="1" customWidth="1"/>
    <col min="6" max="6" width="47.85546875" customWidth="1"/>
    <col min="7" max="7" width="12" customWidth="1"/>
    <col min="8" max="8" width="11.140625" customWidth="1"/>
    <col min="9" max="9" width="10.140625" customWidth="1"/>
    <col min="10" max="10" width="10.28515625" customWidth="1"/>
    <col min="11" max="11" width="8.85546875" style="98"/>
  </cols>
  <sheetData>
    <row r="1" spans="1:13" thickBot="1" x14ac:dyDescent="0.4">
      <c r="A1" s="66" t="s">
        <v>322</v>
      </c>
    </row>
    <row r="2" spans="1:13" ht="39" thickBot="1" x14ac:dyDescent="0.3">
      <c r="A2" s="62" t="s">
        <v>196</v>
      </c>
      <c r="B2" s="63" t="s">
        <v>195</v>
      </c>
      <c r="C2" s="63" t="s">
        <v>194</v>
      </c>
      <c r="D2" s="63" t="s">
        <v>193</v>
      </c>
      <c r="E2" s="63" t="s">
        <v>192</v>
      </c>
      <c r="F2" s="63" t="s">
        <v>191</v>
      </c>
      <c r="G2" s="64" t="s">
        <v>190</v>
      </c>
      <c r="H2" s="64" t="s">
        <v>189</v>
      </c>
      <c r="I2" s="64" t="s">
        <v>188</v>
      </c>
      <c r="J2" s="65" t="s">
        <v>187</v>
      </c>
      <c r="K2" s="91" t="s">
        <v>185</v>
      </c>
    </row>
    <row r="3" spans="1:13" ht="210" x14ac:dyDescent="0.25">
      <c r="A3" s="111" t="str">
        <f>VLOOKUP(C3,'2018-19 Needs Trade Grid'!$C:$L,10,0)</f>
        <v>Beer &amp; Cider</v>
      </c>
      <c r="B3" s="92"/>
      <c r="C3" s="23" t="s">
        <v>293</v>
      </c>
      <c r="D3" s="93" t="str">
        <f>VLOOKUP($C3,'2018-19 Needs Trade Grid'!$C:$F,2,0)</f>
        <v>Canada (Ontario)</v>
      </c>
      <c r="E3" s="93" t="str">
        <f>VLOOKUP($C3,'2018-19 Needs Trade Grid'!$C:$F,3,0)</f>
        <v>Various</v>
      </c>
      <c r="F3" s="93" t="str">
        <f>VLOOKUP($C3,'2018-19 Needs Trade Grid'!$C:$F,4,0)</f>
        <v>Ontario craft seasonal beers appropriate for fall. Stouts, Porters, Marzen, Harvest, Pumpkin, etc., will be considered. Available for a limited time only.
Sales success from a brewery retail store or on-premise (if applicable) will be considered, along with sales performance of current LCBO listings. Listing is active in retail – P7 through P9 (September 16 - December 8).
All tasting/lab and marketing samples must arrive labeled with the NISS or LCBO #. All lab samples go to the attention of Karen Carter.</v>
      </c>
      <c r="G3" s="95">
        <v>43525</v>
      </c>
      <c r="H3" s="95">
        <v>43532</v>
      </c>
      <c r="I3" s="95">
        <v>43553</v>
      </c>
      <c r="J3" s="94">
        <v>43559</v>
      </c>
      <c r="K3" s="96">
        <f>VLOOKUP(C3,'2018-19 Needs Trade Grid'!$C:$L,9,0)</f>
        <v>3</v>
      </c>
      <c r="M3" s="102"/>
    </row>
    <row r="4" spans="1:13" ht="40.5" customHeight="1" x14ac:dyDescent="0.25">
      <c r="A4" s="105" t="s">
        <v>45</v>
      </c>
      <c r="B4" s="75"/>
      <c r="C4" s="23" t="s">
        <v>343</v>
      </c>
      <c r="D4" s="74" t="s">
        <v>344</v>
      </c>
      <c r="E4" s="74" t="s">
        <v>345</v>
      </c>
      <c r="F4" s="74" t="s">
        <v>367</v>
      </c>
      <c r="G4" s="78">
        <v>43532</v>
      </c>
      <c r="H4" s="78">
        <v>43539</v>
      </c>
      <c r="I4" s="78">
        <v>43560</v>
      </c>
      <c r="J4" s="77">
        <v>43566</v>
      </c>
      <c r="K4" s="97">
        <v>6</v>
      </c>
    </row>
    <row r="5" spans="1:13" ht="80.45" customHeight="1" x14ac:dyDescent="0.25">
      <c r="A5" s="105" t="s">
        <v>43</v>
      </c>
      <c r="B5" s="76"/>
      <c r="C5" s="23" t="s">
        <v>328</v>
      </c>
      <c r="D5" s="74" t="s">
        <v>41</v>
      </c>
      <c r="E5" s="74" t="s">
        <v>330</v>
      </c>
      <c r="F5" s="74" t="s">
        <v>329</v>
      </c>
      <c r="G5" s="77">
        <v>43539</v>
      </c>
      <c r="H5" s="77">
        <v>43546</v>
      </c>
      <c r="I5" s="77">
        <v>43567</v>
      </c>
      <c r="J5" s="77">
        <v>43573</v>
      </c>
      <c r="K5" s="97">
        <v>10</v>
      </c>
    </row>
    <row r="6" spans="1:13" ht="144.75" customHeight="1" x14ac:dyDescent="0.25">
      <c r="A6" s="105" t="s">
        <v>49</v>
      </c>
      <c r="B6" s="75"/>
      <c r="C6" s="23" t="s">
        <v>325</v>
      </c>
      <c r="D6" s="74" t="s">
        <v>154</v>
      </c>
      <c r="E6" s="74" t="s">
        <v>323</v>
      </c>
      <c r="F6" s="74" t="s">
        <v>324</v>
      </c>
      <c r="G6" s="86">
        <v>43546</v>
      </c>
      <c r="H6" s="86">
        <v>43553</v>
      </c>
      <c r="I6" s="86">
        <v>43574</v>
      </c>
      <c r="J6" s="87">
        <v>43580</v>
      </c>
      <c r="K6" s="104">
        <v>10</v>
      </c>
    </row>
    <row r="7" spans="1:13" ht="66.75" customHeight="1" x14ac:dyDescent="0.25">
      <c r="A7" s="105" t="str">
        <f>VLOOKUP(C7,'2018-19 Needs Trade Grid'!$C:$L,10,0)</f>
        <v>Ontario Wines</v>
      </c>
      <c r="B7" s="76"/>
      <c r="C7" s="23" t="s">
        <v>204</v>
      </c>
      <c r="D7" s="74" t="str">
        <f>VLOOKUP($C7,'2018-19 Needs Trade Grid'!$C:$F,2,0)</f>
        <v>Canada (Ontario)</v>
      </c>
      <c r="E7" s="74" t="str">
        <f>VLOOKUP($C7,'2018-19 Needs Trade Grid'!$C:$F,3,0)</f>
        <v>Various</v>
      </c>
      <c r="F7" s="74" t="str">
        <f>VLOOKUP($C7,'2018-19 Needs Trade Grid'!$C:$F,4,0)</f>
        <v xml:space="preserve">Obtain permission of category/product manager before submitting to ad hoc tenders. For wines not covered in other product calls within this needs letter. </v>
      </c>
      <c r="G7" s="77">
        <v>43553</v>
      </c>
      <c r="H7" s="77">
        <v>43560</v>
      </c>
      <c r="I7" s="77">
        <v>43581</v>
      </c>
      <c r="J7" s="77">
        <v>43587</v>
      </c>
      <c r="K7" s="97">
        <f>VLOOKUP(C7,'2018-19 Needs Trade Grid'!$C:$L,9,0)</f>
        <v>25</v>
      </c>
    </row>
    <row r="8" spans="1:13" ht="74.25" customHeight="1" x14ac:dyDescent="0.25">
      <c r="A8" s="105" t="str">
        <f>VLOOKUP(C8,'2018-19 Needs Trade Grid'!$C:$L,10,0)</f>
        <v>European Wines</v>
      </c>
      <c r="B8" s="76"/>
      <c r="C8" s="23" t="s">
        <v>206</v>
      </c>
      <c r="D8" s="74" t="str">
        <f>VLOOKUP($C8,'2018-19 Needs Trade Grid'!$C:$F,2,0)</f>
        <v>All EW Countries</v>
      </c>
      <c r="E8" s="74" t="str">
        <f>VLOOKUP($C8,'2018-19 Needs Trade Grid'!$C:$F,3,0)</f>
        <v>Various</v>
      </c>
      <c r="F8" s="74" t="str">
        <f>VLOOKUP($C8,'2018-19 Needs Trade Grid'!$C:$F,4,0)</f>
        <v>Obtain permission of category/product manager before submitting to ad hoc tenders. For wines not covered in other product calls within this needs letter, offering outstanding innovation or high rate of success in other markets.</v>
      </c>
      <c r="G8" s="77">
        <v>43553</v>
      </c>
      <c r="H8" s="77">
        <v>43560</v>
      </c>
      <c r="I8" s="77">
        <v>43581</v>
      </c>
      <c r="J8" s="77">
        <v>43587</v>
      </c>
      <c r="K8" s="97">
        <f>VLOOKUP(C8,'2018-19 Needs Trade Grid'!$C:$L,9,0)</f>
        <v>25</v>
      </c>
    </row>
    <row r="9" spans="1:13" ht="89.25" customHeight="1" x14ac:dyDescent="0.25">
      <c r="A9" s="105" t="str">
        <f>VLOOKUP(C9,'2018-19 Needs Trade Grid'!$C:$L,10,0)</f>
        <v>New World Wines</v>
      </c>
      <c r="B9" s="76"/>
      <c r="C9" s="23" t="s">
        <v>208</v>
      </c>
      <c r="D9" s="74" t="str">
        <f>VLOOKUP($C9,'2018-19 Needs Trade Grid'!$C:$F,2,0)</f>
        <v>All NW Countries</v>
      </c>
      <c r="E9" s="74" t="str">
        <f>VLOOKUP($C9,'2018-19 Needs Trade Grid'!$C:$F,3,0)</f>
        <v>Various</v>
      </c>
      <c r="F9" s="74" t="str">
        <f>VLOOKUP($C9,'2018-19 Needs Trade Grid'!$C:$F,4,0)</f>
        <v>For wines directly solicited by the category/product manager. Utilized to capitalize on immediate needs and/or wines not covered in the varietal tenders. Obtain permission of category/product manager before submitting to ad hoc tenders.</v>
      </c>
      <c r="G9" s="77">
        <v>43553</v>
      </c>
      <c r="H9" s="77">
        <v>43560</v>
      </c>
      <c r="I9" s="77">
        <v>43581</v>
      </c>
      <c r="J9" s="77">
        <v>43587</v>
      </c>
      <c r="K9" s="97">
        <f>VLOOKUP(C9,'2018-19 Needs Trade Grid'!$C:$L,9,0)</f>
        <v>25</v>
      </c>
    </row>
    <row r="10" spans="1:13" ht="114" customHeight="1" x14ac:dyDescent="0.25">
      <c r="A10" s="105" t="str">
        <f>VLOOKUP(C10,'2018-19 Needs Trade Grid'!$C:$L,10,0)</f>
        <v>All Wines</v>
      </c>
      <c r="B10" s="75"/>
      <c r="C10" s="23" t="s">
        <v>211</v>
      </c>
      <c r="D10" s="74" t="str">
        <f>VLOOKUP($C10,'2018-19 Needs Trade Grid'!$C:$F,2,0)</f>
        <v>All Countries</v>
      </c>
      <c r="E10" s="74" t="str">
        <f>VLOOKUP($C10,'2018-19 Needs Trade Grid'!$C:$F,3,0)</f>
        <v>$10.95 - $15.95</v>
      </c>
      <c r="F10" s="74" t="str">
        <f>VLOOKUP($C10,'2018-19 Needs Trade Grid'!$C:$F,4,0)</f>
        <v>Focus on wines (still, sparkling, flavoured or fortified) that capitalize on Halloween or Valentine's Day. Preference for wines with labels that provide instant association with these occasions. Considering both new and existing brands. Exceptional price/value is paramount – recommend suppliers divert $/case A&amp;P into sharper price points.</v>
      </c>
      <c r="G10" s="77">
        <v>43553</v>
      </c>
      <c r="H10" s="77">
        <v>43560</v>
      </c>
      <c r="I10" s="77">
        <v>43581</v>
      </c>
      <c r="J10" s="77">
        <v>43587</v>
      </c>
      <c r="K10" s="97">
        <f>VLOOKUP(C10,'2018-19 Needs Trade Grid'!$C:$L,9,0)</f>
        <v>5</v>
      </c>
    </row>
    <row r="11" spans="1:13" ht="50.25" customHeight="1" x14ac:dyDescent="0.25">
      <c r="A11" s="105" t="str">
        <f>VLOOKUP(C11,'2018-19 Needs Trade Grid'!$C:$L,10,0)</f>
        <v>Spirits</v>
      </c>
      <c r="B11" s="144"/>
      <c r="C11" s="23" t="s">
        <v>268</v>
      </c>
      <c r="D11" s="74" t="str">
        <f>VLOOKUP($C11,'2018-19 Needs Trade Grid'!$C:$F,2,0)</f>
        <v>All Countries</v>
      </c>
      <c r="E11" s="74" t="str">
        <f>VLOOKUP($C11,'2018-19 Needs Trade Grid'!$C:$F,3,0)</f>
        <v>Various</v>
      </c>
      <c r="F11" s="74" t="str">
        <f>VLOOKUP($C11,'2018-19 Needs Trade Grid'!$C:$F,4,0)</f>
        <v>Seeking 'online only' gifting offers for key occasions (i.e., stock your bar gift pack + free cocktail accessories VA &amp; recipe booklet with purchase) or products with corporate and personal gifting potential (i.e., customizable or wrapped gifts: pick your bottle's vessel/bag/box, wrap, ribbon, personalized gift tag). Please upload a file with offer details (i.e., products or accessories included). Spirits products included in the packs must already be listed items. NO SAMPLES REQUIRED.</v>
      </c>
      <c r="G11" s="78">
        <v>43560</v>
      </c>
      <c r="H11" s="78">
        <v>43567</v>
      </c>
      <c r="I11" s="78">
        <v>43588</v>
      </c>
      <c r="J11" s="77">
        <v>43594</v>
      </c>
      <c r="K11" s="97">
        <f>VLOOKUP(C11,'2018-19 Needs Trade Grid'!$C:$L,9,0)</f>
        <v>10</v>
      </c>
    </row>
    <row r="12" spans="1:13" ht="50.25" customHeight="1" x14ac:dyDescent="0.25">
      <c r="A12" s="105" t="str">
        <f>VLOOKUP(C12,'2018-19 Needs Trade Grid'!$C:$L,10,0)</f>
        <v>Beer &amp; Cider</v>
      </c>
      <c r="B12" s="75"/>
      <c r="C12" s="23" t="s">
        <v>295</v>
      </c>
      <c r="D12" s="74" t="str">
        <f>VLOOKUP($C12,'2018-19 Needs Trade Grid'!$C:$F,2,0)</f>
        <v>All Countries (excluding Ontario Craft Beer)</v>
      </c>
      <c r="E12" s="74" t="str">
        <f>VLOOKUP($C12,'2018-19 Needs Trade Grid'!$C:$F,3,0)</f>
        <v>Various</v>
      </c>
      <c r="F12" s="74" t="str">
        <f>VLOOKUP($C12,'2018-19 Needs Trade Grid'!$C:$F,4,0)</f>
        <v>Products appropriate for the spring season that will appeal to a craft beer enthusiast (Bock, Imperial IPA's, sour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P13 through P2.
All tasting/lab and marketing samples must arrive labeled with the NISS or LCBO #. All lab samples go to the attention of Karen Carter.</v>
      </c>
      <c r="G12" s="78">
        <v>43560</v>
      </c>
      <c r="H12" s="78">
        <v>43567</v>
      </c>
      <c r="I12" s="78">
        <v>43588</v>
      </c>
      <c r="J12" s="77">
        <v>43594</v>
      </c>
      <c r="K12" s="97">
        <f>VLOOKUP(C12,'2018-19 Needs Trade Grid'!$C:$L,9,0)</f>
        <v>3</v>
      </c>
    </row>
    <row r="13" spans="1:13" ht="50.25" customHeight="1" x14ac:dyDescent="0.25">
      <c r="A13" s="105" t="str">
        <f>VLOOKUP(C13,'2018-19 Needs Trade Grid'!$C:$L,10,0)</f>
        <v>Brown spirits</v>
      </c>
      <c r="B13" s="143"/>
      <c r="C13" s="43" t="s">
        <v>271</v>
      </c>
      <c r="D13" s="74" t="str">
        <f>VLOOKUP($C13,'2018-19 Needs Trade Grid'!$C:$F,2,0)</f>
        <v>All Countries</v>
      </c>
      <c r="E13" s="74" t="str">
        <f>VLOOKUP($C13,'2018-19 Needs Trade Grid'!$C:$F,3,0)</f>
        <v>$39.95 - $300 +</v>
      </c>
      <c r="F13" s="74" t="s">
        <v>334</v>
      </c>
      <c r="G13" s="77">
        <v>43567</v>
      </c>
      <c r="H13" s="77">
        <v>43574</v>
      </c>
      <c r="I13" s="77">
        <v>43595</v>
      </c>
      <c r="J13" s="77">
        <v>43601</v>
      </c>
      <c r="K13" s="97">
        <f>VLOOKUP(C13,'2018-19 Needs Trade Grid'!$C:$L,9,0)</f>
        <v>10</v>
      </c>
    </row>
    <row r="14" spans="1:13" ht="66.75" customHeight="1" x14ac:dyDescent="0.25">
      <c r="A14" s="105" t="str">
        <f>VLOOKUP(C14,'2018-19 Needs Trade Grid'!$C:$L,10,0)</f>
        <v>Beer &amp; Cider</v>
      </c>
      <c r="B14" s="75"/>
      <c r="C14" s="23" t="s">
        <v>298</v>
      </c>
      <c r="D14" s="74" t="str">
        <f>VLOOKUP($C14,'2018-19 Needs Trade Grid'!$C:$F,2,0)</f>
        <v>Canada (Ontario)</v>
      </c>
      <c r="E14" s="74" t="str">
        <f>VLOOKUP($C14,'2018-19 Needs Trade Grid'!$C:$F,3,0)</f>
        <v>Competitive With Current Assortment</v>
      </c>
      <c r="F14" s="74" t="str">
        <f>VLOOKUP($C14,'2018-19 Needs Trade Grid'!$C:$F,4,0)</f>
        <v>Submissions from existing suppliers to the LCBO of Ontario craft beer for new year-round listings.
Sales success from a brewery retail store or on-premise (if applicable) will be considered, along with sales performance of current LCBO listings.
All tasting/ LAB, Marketing samples must arrive labeled with the NISS or LCBO #.  All lab samples go to the attention of Karen Carter.</v>
      </c>
      <c r="G14" s="86">
        <v>43573</v>
      </c>
      <c r="H14" s="86">
        <v>43581</v>
      </c>
      <c r="I14" s="86">
        <v>43602</v>
      </c>
      <c r="J14" s="87">
        <v>43608</v>
      </c>
      <c r="K14" s="97">
        <f>VLOOKUP(C14,'2018-19 Needs Trade Grid'!$C:$L,9,0)</f>
        <v>3</v>
      </c>
      <c r="M14" s="102"/>
    </row>
    <row r="15" spans="1:13" ht="66.75" customHeight="1" x14ac:dyDescent="0.25">
      <c r="A15" s="105" t="s">
        <v>13</v>
      </c>
      <c r="B15" s="75"/>
      <c r="C15" s="23" t="s">
        <v>368</v>
      </c>
      <c r="D15" s="74" t="s">
        <v>7</v>
      </c>
      <c r="E15" s="74" t="s">
        <v>6</v>
      </c>
      <c r="F15" s="74" t="s">
        <v>369</v>
      </c>
      <c r="G15" s="86">
        <v>43573</v>
      </c>
      <c r="H15" s="86">
        <v>43581</v>
      </c>
      <c r="I15" s="86">
        <v>43602</v>
      </c>
      <c r="J15" s="87">
        <v>43608</v>
      </c>
      <c r="K15" s="97">
        <v>3</v>
      </c>
      <c r="M15" s="102"/>
    </row>
    <row r="16" spans="1:13" ht="50.25" customHeight="1" x14ac:dyDescent="0.25">
      <c r="A16" s="105" t="s">
        <v>365</v>
      </c>
      <c r="B16" s="75"/>
      <c r="C16" s="23" t="s">
        <v>362</v>
      </c>
      <c r="D16" s="74" t="s">
        <v>363</v>
      </c>
      <c r="E16" s="74" t="s">
        <v>364</v>
      </c>
      <c r="F16" s="74" t="s">
        <v>366</v>
      </c>
      <c r="G16" s="87">
        <v>43573</v>
      </c>
      <c r="H16" s="78">
        <v>43581</v>
      </c>
      <c r="I16" s="78">
        <v>43602</v>
      </c>
      <c r="J16" s="77">
        <v>43608</v>
      </c>
      <c r="K16" s="97">
        <v>6</v>
      </c>
    </row>
    <row r="17" spans="1:13" ht="50.25" customHeight="1" x14ac:dyDescent="0.25">
      <c r="A17" s="105" t="s">
        <v>45</v>
      </c>
      <c r="B17" s="76"/>
      <c r="C17" s="23" t="s">
        <v>346</v>
      </c>
      <c r="D17" s="74" t="s">
        <v>347</v>
      </c>
      <c r="E17" s="74" t="s">
        <v>103</v>
      </c>
      <c r="F17" s="74" t="s">
        <v>348</v>
      </c>
      <c r="G17" s="87">
        <v>43581</v>
      </c>
      <c r="H17" s="87">
        <v>43588</v>
      </c>
      <c r="I17" s="87">
        <v>43609</v>
      </c>
      <c r="J17" s="87">
        <v>43615</v>
      </c>
      <c r="K17" s="97">
        <v>5</v>
      </c>
    </row>
    <row r="18" spans="1:13" ht="50.25" customHeight="1" x14ac:dyDescent="0.25">
      <c r="A18" s="105" t="str">
        <f>VLOOKUP(C18,'2018-19 Needs Trade Grid'!$C:$L,10,0)</f>
        <v>Beer &amp; Cider</v>
      </c>
      <c r="B18" s="75"/>
      <c r="C18" s="23" t="s">
        <v>301</v>
      </c>
      <c r="D18" s="74" t="str">
        <f>VLOOKUP($C18,'2018-19 Needs Trade Grid'!$C:$F,2,0)</f>
        <v>Canada (Ontario)</v>
      </c>
      <c r="E18" s="74" t="str">
        <f>VLOOKUP($C18,'2018-19 Needs Trade Grid'!$C:$F,3,0)</f>
        <v>Competitive With Current Assortment</v>
      </c>
      <c r="F18" s="74" t="str">
        <f>VLOOKUP($C18,'2018-19 Needs Trade Grid'!$C:$F,4,0)</f>
        <v>Submissions  for year-round listings from from Ontario craft breweries and cideries new to the LCBO. Should have year-round appeal and be positioned as the flagship brand.
Pricing worksheets available on the Doing Business With LCBO website. The minimum sales target for this product is an average of 20 litres per store per four-week period.
All tasting/lab and marketing samples must arrive labeled with the NISS or LCBO #. All lab samples go to the attention of Karen Carter.</v>
      </c>
      <c r="G18" s="78">
        <v>43588</v>
      </c>
      <c r="H18" s="78">
        <v>43595</v>
      </c>
      <c r="I18" s="78">
        <v>43616</v>
      </c>
      <c r="J18" s="77">
        <v>43622</v>
      </c>
      <c r="K18" s="97">
        <f>VLOOKUP(C18,'2018-19 Needs Trade Grid'!$C:$L,9,0)</f>
        <v>3</v>
      </c>
    </row>
    <row r="19" spans="1:13" ht="50.25" customHeight="1" x14ac:dyDescent="0.25">
      <c r="A19" s="105" t="str">
        <f>VLOOKUP(C19,'2018-19 Needs Trade Grid'!$C:$L,10,0)</f>
        <v>Spirits</v>
      </c>
      <c r="B19" s="144"/>
      <c r="C19" s="23" t="s">
        <v>19</v>
      </c>
      <c r="D19" s="74" t="str">
        <f>VLOOKUP($C19,'2018-19 Needs Trade Grid'!$C:$F,2,0)</f>
        <v>Canada (Ontario)</v>
      </c>
      <c r="E19" s="74">
        <f>VLOOKUP($C19,'2018-19 Needs Trade Grid'!$C:$F,3,0)</f>
        <v>27.75</v>
      </c>
      <c r="F19" s="74" t="str">
        <f>VLOOKUP($C19,'2018-19 Needs Trade Grid'!$C:$F,4,0)</f>
        <v>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v>
      </c>
      <c r="G19" s="78">
        <v>43588</v>
      </c>
      <c r="H19" s="78">
        <v>43595</v>
      </c>
      <c r="I19" s="78">
        <v>43616</v>
      </c>
      <c r="J19" s="77">
        <v>43622</v>
      </c>
      <c r="K19" s="97">
        <f>VLOOKUP(C19,'2018-19 Needs Trade Grid'!$C:$L,9,0)</f>
        <v>4</v>
      </c>
    </row>
    <row r="20" spans="1:13" ht="50.25" customHeight="1" x14ac:dyDescent="0.25">
      <c r="A20" s="105" t="s">
        <v>138</v>
      </c>
      <c r="B20" s="76"/>
      <c r="C20" s="23" t="s">
        <v>355</v>
      </c>
      <c r="D20" s="74" t="s">
        <v>41</v>
      </c>
      <c r="E20" s="74" t="s">
        <v>157</v>
      </c>
      <c r="F20" s="74" t="s">
        <v>356</v>
      </c>
      <c r="G20" s="77">
        <v>43595</v>
      </c>
      <c r="H20" s="77">
        <v>43602</v>
      </c>
      <c r="I20" s="77">
        <v>43623</v>
      </c>
      <c r="J20" s="77">
        <v>43629</v>
      </c>
      <c r="K20" s="97">
        <f>VLOOKUP(C20,'2018-19 Needs Trade Grid'!$C:$L,9,0)</f>
        <v>4</v>
      </c>
    </row>
    <row r="21" spans="1:13" ht="50.25" customHeight="1" x14ac:dyDescent="0.25">
      <c r="A21" s="105" t="s">
        <v>49</v>
      </c>
      <c r="B21" s="76"/>
      <c r="C21" s="23" t="s">
        <v>373</v>
      </c>
      <c r="D21" s="74" t="s">
        <v>79</v>
      </c>
      <c r="E21" s="74" t="s">
        <v>370</v>
      </c>
      <c r="F21" s="74" t="s">
        <v>371</v>
      </c>
      <c r="G21" s="78">
        <v>43602</v>
      </c>
      <c r="H21" s="78">
        <v>43609</v>
      </c>
      <c r="I21" s="78">
        <v>43630</v>
      </c>
      <c r="J21" s="77">
        <v>43636</v>
      </c>
      <c r="K21" s="97">
        <v>5</v>
      </c>
    </row>
    <row r="22" spans="1:13" ht="50.25" customHeight="1" x14ac:dyDescent="0.25">
      <c r="A22" s="105" t="s">
        <v>138</v>
      </c>
      <c r="B22" s="76"/>
      <c r="C22" s="23" t="s">
        <v>359</v>
      </c>
      <c r="D22" s="74" t="s">
        <v>41</v>
      </c>
      <c r="E22" s="74" t="s">
        <v>136</v>
      </c>
      <c r="F22" s="74" t="s">
        <v>360</v>
      </c>
      <c r="G22" s="77">
        <v>43609</v>
      </c>
      <c r="H22" s="77">
        <v>43616</v>
      </c>
      <c r="I22" s="77">
        <v>43637</v>
      </c>
      <c r="J22" s="77">
        <v>43643</v>
      </c>
      <c r="K22" s="97">
        <v>25</v>
      </c>
    </row>
    <row r="23" spans="1:13" ht="162" customHeight="1" x14ac:dyDescent="0.25">
      <c r="A23" s="105" t="str">
        <f>VLOOKUP(C23,'2018-19 Needs Trade Grid'!$C:$L,10,0)</f>
        <v>All Wines</v>
      </c>
      <c r="B23" s="75"/>
      <c r="C23" s="53" t="s">
        <v>224</v>
      </c>
      <c r="D23" s="74" t="str">
        <f>VLOOKUP($C23,'2018-19 Needs Trade Grid'!$C:$F,2,0)</f>
        <v>All Countries</v>
      </c>
      <c r="E23" s="74" t="str">
        <f>VLOOKUP($C23,'2018-19 Needs Trade Grid'!$C:$F,3,0)</f>
        <v>$7.95 - $18.95</v>
      </c>
      <c r="F23" s="74" t="s">
        <v>225</v>
      </c>
      <c r="G23" s="78">
        <v>43616</v>
      </c>
      <c r="H23" s="78">
        <v>43623</v>
      </c>
      <c r="I23" s="78">
        <v>43644</v>
      </c>
      <c r="J23" s="77">
        <v>43650</v>
      </c>
      <c r="K23" s="97">
        <f>VLOOKUP(C23,'2018-19 Needs Trade Grid'!$C:$L,9,0)</f>
        <v>10</v>
      </c>
    </row>
    <row r="24" spans="1:13" ht="64.150000000000006" customHeight="1" x14ac:dyDescent="0.25">
      <c r="A24" s="105" t="s">
        <v>32</v>
      </c>
      <c r="B24" s="76"/>
      <c r="C24" s="56" t="s">
        <v>326</v>
      </c>
      <c r="D24" s="74" t="s">
        <v>7</v>
      </c>
      <c r="E24" s="74" t="s">
        <v>6</v>
      </c>
      <c r="F24" s="74" t="s">
        <v>331</v>
      </c>
      <c r="G24" s="77">
        <v>43623</v>
      </c>
      <c r="H24" s="77">
        <v>43630</v>
      </c>
      <c r="I24" s="77">
        <v>43651</v>
      </c>
      <c r="J24" s="77">
        <v>43657</v>
      </c>
      <c r="K24" s="97">
        <v>25</v>
      </c>
    </row>
    <row r="25" spans="1:13" ht="85.5" customHeight="1" x14ac:dyDescent="0.25">
      <c r="A25" s="105" t="str">
        <f>VLOOKUP(C25,'2018-19 Needs Trade Grid'!$C:$L,10,0)</f>
        <v>Beer &amp; Cider</v>
      </c>
      <c r="B25" s="75"/>
      <c r="C25" s="23" t="s">
        <v>303</v>
      </c>
      <c r="D25" s="74" t="str">
        <f>VLOOKUP($C25,'2018-19 Needs Trade Grid'!$C:$F,2,0)</f>
        <v>Canada (Ontario)</v>
      </c>
      <c r="E25" s="74" t="str">
        <f>VLOOKUP($C25,'2018-19 Needs Trade Grid'!$C:$F,3,0)</f>
        <v>Various</v>
      </c>
      <c r="F25" s="74" t="str">
        <f>VLOOKUP($C25,'2018-19 Needs Trade Grid'!$C:$F,4,0)</f>
        <v>Ontario craft seasonal beers appropriate for winter. Imperial stouts, barley wines, old ales, spiced &amp; strong ales, oak aged, etc., will be considered. Available for a limited time only. Sales success from a brewery retail store or on-premise (if applicable) will be considered, along with sales performance of current LCBO listings.
Listing is active in retail – P10 through P12 (December 9 - March 2).
All tasting/lab and marketing samples must arrive labeled with the NISS or LCBO #. All lab samples go to the attention of Karen Carter.</v>
      </c>
      <c r="G25" s="87">
        <v>43623</v>
      </c>
      <c r="H25" s="87">
        <v>43630</v>
      </c>
      <c r="I25" s="87">
        <v>43651</v>
      </c>
      <c r="J25" s="87">
        <v>43657</v>
      </c>
      <c r="K25" s="97">
        <f>VLOOKUP(C25,'2018-19 Needs Trade Grid'!$C:$L,9,0)</f>
        <v>3</v>
      </c>
      <c r="M25" s="102"/>
    </row>
    <row r="26" spans="1:13" ht="41.25" customHeight="1" x14ac:dyDescent="0.25">
      <c r="A26" s="105" t="str">
        <f>VLOOKUP(C26,'2018-19 Needs Trade Grid'!$C:$L,10,0)</f>
        <v>White Spirits</v>
      </c>
      <c r="B26" s="75"/>
      <c r="C26" s="23" t="s">
        <v>357</v>
      </c>
      <c r="D26" s="74" t="str">
        <f>VLOOKUP($C26,'2018-19 Needs Trade Grid'!$C:$F,2,0)</f>
        <v>All Countries</v>
      </c>
      <c r="E26" s="74" t="str">
        <f>VLOOKUP($C26,'2018-19 Needs Trade Grid'!$C:$F,3,0)</f>
        <v>$27.25+</v>
      </c>
      <c r="F26" s="74" t="s">
        <v>358</v>
      </c>
      <c r="G26" s="78">
        <v>43630</v>
      </c>
      <c r="H26" s="78">
        <v>43637</v>
      </c>
      <c r="I26" s="78">
        <v>43658</v>
      </c>
      <c r="J26" s="77">
        <v>43664</v>
      </c>
      <c r="K26" s="97">
        <f>VLOOKUP(C26,'2018-19 Needs Trade Grid'!$C:$L,9,0)</f>
        <v>25</v>
      </c>
    </row>
    <row r="27" spans="1:13" ht="69.75" customHeight="1" x14ac:dyDescent="0.25">
      <c r="A27" s="105" t="str">
        <f>VLOOKUP(C27,'2018-19 Needs Trade Grid'!$C:$L,10,0)</f>
        <v>Ontario Wines</v>
      </c>
      <c r="B27" s="76"/>
      <c r="C27" s="23" t="s">
        <v>228</v>
      </c>
      <c r="D27" s="74" t="str">
        <f>VLOOKUP($C27,'2018-19 Needs Trade Grid'!$C:$F,2,0)</f>
        <v>Canada (Ontario)</v>
      </c>
      <c r="E27" s="74" t="str">
        <f>VLOOKUP($C27,'2018-19 Needs Trade Grid'!$C:$F,3,0)</f>
        <v>Various</v>
      </c>
      <c r="F27" s="74" t="str">
        <f>VLOOKUP($C27,'2018-19 Needs Trade Grid'!$C:$F,4,0)</f>
        <v xml:space="preserve">Obtain permission of category/product manager before submitting to ad hoc tenders. For wines not covered in other product calls within this needs letter. </v>
      </c>
      <c r="G27" s="77">
        <v>43637</v>
      </c>
      <c r="H27" s="77">
        <v>43644</v>
      </c>
      <c r="I27" s="77">
        <v>43665</v>
      </c>
      <c r="J27" s="77">
        <v>43671</v>
      </c>
      <c r="K27" s="97">
        <f>VLOOKUP(C27,'2018-19 Needs Trade Grid'!$C:$L,9,0)</f>
        <v>25</v>
      </c>
    </row>
    <row r="28" spans="1:13" ht="81.75" customHeight="1" x14ac:dyDescent="0.25">
      <c r="A28" s="105" t="str">
        <f>VLOOKUP(C28,'2018-19 Needs Trade Grid'!$C:$L,10,0)</f>
        <v>European Wines</v>
      </c>
      <c r="B28" s="75"/>
      <c r="C28" s="23" t="s">
        <v>229</v>
      </c>
      <c r="D28" s="74" t="str">
        <f>VLOOKUP($C28,'2018-19 Needs Trade Grid'!$C:$F,2,0)</f>
        <v>All EW Countries</v>
      </c>
      <c r="E28" s="74" t="str">
        <f>VLOOKUP($C28,'2018-19 Needs Trade Grid'!$C:$F,3,0)</f>
        <v>Various</v>
      </c>
      <c r="F28" s="74" t="str">
        <f>VLOOKUP($C28,'2018-19 Needs Trade Grid'!$C:$F,4,0)</f>
        <v>Obtain permission of category/product manager before submitting to ad hoc tenders. For wines not covered in other product calls within this needs letter, looking for exceptional innovation or high rate of success in other markets.</v>
      </c>
      <c r="G28" s="77">
        <v>43637</v>
      </c>
      <c r="H28" s="77">
        <v>43644</v>
      </c>
      <c r="I28" s="77">
        <v>43665</v>
      </c>
      <c r="J28" s="77">
        <v>43671</v>
      </c>
      <c r="K28" s="97">
        <f>VLOOKUP(C28,'2018-19 Needs Trade Grid'!$C:$L,9,0)</f>
        <v>25</v>
      </c>
    </row>
    <row r="29" spans="1:13" ht="85.5" customHeight="1" x14ac:dyDescent="0.25">
      <c r="A29" s="105" t="str">
        <f>VLOOKUP(C29,'2018-19 Needs Trade Grid'!$C:$L,10,0)</f>
        <v>New World Wines</v>
      </c>
      <c r="B29" s="75"/>
      <c r="C29" s="23" t="s">
        <v>231</v>
      </c>
      <c r="D29" s="74" t="str">
        <f>VLOOKUP($C29,'2018-19 Needs Trade Grid'!$C:$F,2,0)</f>
        <v>All NW Countries</v>
      </c>
      <c r="E29" s="74" t="str">
        <f>VLOOKUP($C29,'2018-19 Needs Trade Grid'!$C:$F,3,0)</f>
        <v>Various</v>
      </c>
      <c r="F29" s="74" t="str">
        <f>VLOOKUP($C29,'2018-19 Needs Trade Grid'!$C:$F,4,0)</f>
        <v>For wines directly solicited by the category/product manager. Utilized to capitalize on immediate needs and/or wines not covered in the varietal tenders. Obtain permission of category/product manager before submitting to ad hoc tenders.</v>
      </c>
      <c r="G29" s="77">
        <v>43637</v>
      </c>
      <c r="H29" s="77">
        <v>43644</v>
      </c>
      <c r="I29" s="77">
        <v>43665</v>
      </c>
      <c r="J29" s="77">
        <v>43671</v>
      </c>
      <c r="K29" s="97">
        <f>VLOOKUP(C29,'2018-19 Needs Trade Grid'!$C:$L,9,0)</f>
        <v>25</v>
      </c>
    </row>
    <row r="30" spans="1:13" ht="71.25" customHeight="1" x14ac:dyDescent="0.25">
      <c r="A30" s="105" t="str">
        <f>VLOOKUP(C30,'2018-19 Needs Trade Grid'!$C:$L,10,0)</f>
        <v>White Spirits</v>
      </c>
      <c r="B30" s="75"/>
      <c r="C30" s="23" t="s">
        <v>361</v>
      </c>
      <c r="D30" s="74" t="str">
        <f>VLOOKUP($C30,'2018-19 Needs Trade Grid'!$C:$F,2,0)</f>
        <v>All Countries</v>
      </c>
      <c r="E30" s="74" t="str">
        <f>VLOOKUP($C30,'2018-19 Needs Trade Grid'!$C:$F,3,0)</f>
        <v>$27.25+</v>
      </c>
      <c r="F30" s="74" t="str">
        <f>VLOOKUP($C30,'2018-19 Needs Trade Grid'!$C:$F,4,0)</f>
        <v xml:space="preserve">Consideration will be given for the following purchases: 
Year-round Premium, Super-Premium and Deluxe vodka with established, successful brands in other markets or new brands with innovative packaging and/or targeting a new customer. Authenticity at all touchpoints is key. Strong marketing support required. Preference will be given to products priced $28.00-$39.95 to support the trade-up strategy.
Seasonal/one-shot Premium, Super-Premium and Deluxe vodka products that offer strong points of difference to the current assortment (i.e., local, craft/artisanal, unique distillation methods or marketing approaches). Success in other markets is a benefit.
Vodka gifts: Seasonal/one-shot opportunities are encouraged and will be considered in this call. Launch timeframe will depend on the appropriate occasion/season (i.e., Father's Day).
Spirits Boutiques: As part of the online product strategy, lcbo.com will house Spirits Boutiques on an on-going basis. These one-shot purchases will  appeal to the vodka connoisseur and offer strong points of difference to the current assortment, such as niche assortment products, highly allocated products or special edition bottles. These will be very small buys and may also have a limited store distribution.
</v>
      </c>
      <c r="G30" s="78">
        <v>43644</v>
      </c>
      <c r="H30" s="78">
        <v>43651</v>
      </c>
      <c r="I30" s="78">
        <v>43672</v>
      </c>
      <c r="J30" s="77">
        <v>43678</v>
      </c>
      <c r="K30" s="97">
        <f>VLOOKUP(C30,'2018-19 Needs Trade Grid'!$C:$L,9,0)</f>
        <v>25</v>
      </c>
    </row>
    <row r="31" spans="1:13" ht="117.75" customHeight="1" x14ac:dyDescent="0.25">
      <c r="A31" s="105" t="str">
        <f>VLOOKUP(C31,'2018-19 Needs Trade Grid'!$C:$L,10,0)</f>
        <v>All Wines</v>
      </c>
      <c r="B31" s="76"/>
      <c r="C31" s="23" t="s">
        <v>42</v>
      </c>
      <c r="D31" s="74" t="str">
        <f>VLOOKUP($C31,'2018-19 Needs Trade Grid'!$C:$F,2,0)</f>
        <v>All Countries</v>
      </c>
      <c r="E31" s="74" t="str">
        <f>VLOOKUP($C31,'2018-19 Needs Trade Grid'!$C:$F,3,0)</f>
        <v>$8.95 - $15.95</v>
      </c>
      <c r="F31" s="74" t="str">
        <f>VLOOKUP($C31,'2018-19 Needs Trade Grid'!$C:$F,4,0)</f>
        <v>Sample deadline and tasting date subject to change. Successful applicants will be notified of any changes. Preference for wines $13.95 and under, and only wines of 2018 vintage (actual tasting will take place after the harvest and apply only to pre-selected products whose agents will be notified). Actively looking for submissions from California, in addition to Europe (Portugal, Spain, Austria and other sources where the wine-of-the-vintage tradition exists) and Ontario. Must be able to meet the shipping timelines for Nov. 15, 2018 Nouveau retail program launch.</v>
      </c>
      <c r="G31" s="77">
        <v>43651</v>
      </c>
      <c r="H31" s="77">
        <v>43658</v>
      </c>
      <c r="I31" s="77">
        <v>43679</v>
      </c>
      <c r="J31" s="77">
        <v>43685</v>
      </c>
      <c r="K31" s="97">
        <f>VLOOKUP(C31,'2018-19 Needs Trade Grid'!$C:$L,9,0)</f>
        <v>5</v>
      </c>
    </row>
    <row r="32" spans="1:13" ht="61.5" customHeight="1" x14ac:dyDescent="0.25">
      <c r="A32" s="105" t="str">
        <f>VLOOKUP(C32,'2018-19 Needs Trade Grid'!$C:$L,10,0)</f>
        <v>Beer &amp; Cider</v>
      </c>
      <c r="B32" s="75"/>
      <c r="C32" s="23" t="s">
        <v>305</v>
      </c>
      <c r="D32" s="74" t="str">
        <f>VLOOKUP($C32,'2018-19 Needs Trade Grid'!$C:$F,2,0)</f>
        <v>All Countries (excluding Ontario Craft Beer)</v>
      </c>
      <c r="E32" s="74" t="str">
        <f>VLOOKUP($C32,'2018-19 Needs Trade Grid'!$C:$F,3,0)</f>
        <v>Various</v>
      </c>
      <c r="F32" s="74" t="str">
        <f>VLOOKUP($C32,'2018-19 Needs Trade Grid'!$C:$F,4,0)</f>
        <v>Products appropriate for the summer season that will appeal to a craft beer enthusiast, such as wheat, fruit beers, saisons, etc., will be considered. All formats will be considered; however, single servings are preferred.  
Proven track record in other markets. Renowned or award winning with 90+ RateBeer scores. One-time purchase only. Distribution is limited to approximately 100 stores that are part of this program.
Listing is active in retail – P3 through P6.
All tasting/lab and marketing samples must arrive labeled with the NISS or LCBO #. All lab samples go to the attention of Karen Carter.</v>
      </c>
      <c r="G32" s="78">
        <v>43658</v>
      </c>
      <c r="H32" s="78">
        <v>43665</v>
      </c>
      <c r="I32" s="78">
        <v>43686</v>
      </c>
      <c r="J32" s="77">
        <v>43692</v>
      </c>
      <c r="K32" s="97">
        <f>VLOOKUP(C32,'2018-19 Needs Trade Grid'!$C:$L,9,0)</f>
        <v>3</v>
      </c>
      <c r="M32" s="102"/>
    </row>
    <row r="33" spans="1:13" ht="119.25" customHeight="1" x14ac:dyDescent="0.25">
      <c r="A33" s="105" t="str">
        <f>VLOOKUP(C33,'2018-19 Needs Trade Grid'!$C:$L,10,0)</f>
        <v>All Wines</v>
      </c>
      <c r="B33" s="76"/>
      <c r="C33" s="23" t="s">
        <v>239</v>
      </c>
      <c r="D33" s="74" t="str">
        <f>VLOOKUP($C33,'2018-19 Needs Trade Grid'!$C:$F,2,0)</f>
        <v>All Countries</v>
      </c>
      <c r="E33" s="74" t="str">
        <f>VLOOKUP($C33,'2018-19 Needs Trade Grid'!$C:$F,3,0)</f>
        <v>$8.95 - $15.95</v>
      </c>
      <c r="F33" s="74" t="str">
        <f>VLOOKUP($C33,'2018-19 Needs Trade Grid'!$C:$F,4,0)</f>
        <v xml:space="preserve">Looking for still white, sparkling and flavoured wines (i.e., sangria) that capitalize on summer consumption behaviours. Also considering new format sizes such as single-serve wines. Preference for wines with labels that provide instant association with summer. Considering both new and existing brands. Exceptional price/value is paramount. </v>
      </c>
      <c r="G33" s="77">
        <v>43665</v>
      </c>
      <c r="H33" s="77">
        <v>43672</v>
      </c>
      <c r="I33" s="77">
        <v>43693</v>
      </c>
      <c r="J33" s="77">
        <v>43699</v>
      </c>
      <c r="K33" s="97">
        <f>VLOOKUP(C33,'2018-19 Needs Trade Grid'!$C:$L,9,0)</f>
        <v>10</v>
      </c>
    </row>
    <row r="34" spans="1:13" ht="42.75" customHeight="1" x14ac:dyDescent="0.25">
      <c r="A34" s="105" t="str">
        <f>VLOOKUP(C34,'2018-19 Needs Trade Grid'!$C:$L,10,0)</f>
        <v>Brown Spirits</v>
      </c>
      <c r="B34" s="144"/>
      <c r="C34" s="43" t="s">
        <v>277</v>
      </c>
      <c r="D34" s="74" t="str">
        <f>VLOOKUP($C34,'2018-19 Needs Trade Grid'!$C:$F,2,0)</f>
        <v>All Countries</v>
      </c>
      <c r="E34" s="74" t="str">
        <f>VLOOKUP($C34,'2018-19 Needs Trade Grid'!$C:$F,3,0)</f>
        <v>$39.95-$300 +</v>
      </c>
      <c r="F34" s="74" t="str">
        <f>VLOOKUP($C34,'2018-19 Needs Trade Grid'!$C:$F,4,0)</f>
        <v xml:space="preserve">Premium whiskies from around the world. Products should be unique, award winning and highly regarded. Preference may be given to new brands or emerging regions new to the Ontario market. Submissions are considered for a quarterly release in the Whisky Shop program (120 stores). The spring turn duration is April to July. The summer turn duration is July 2017 to Oct 2017. 750mL and 200mL equivalents are encouraged.
Distillery features may be considered, meaning 3-5 products from one distillery will be featured. To be considered for a distillery feature, a written proposal must be submitted to the category prior to the pre-submission deadline.
</v>
      </c>
      <c r="G34" s="78">
        <v>43672</v>
      </c>
      <c r="H34" s="78">
        <v>43679</v>
      </c>
      <c r="I34" s="78">
        <v>43700</v>
      </c>
      <c r="J34" s="77">
        <v>43706</v>
      </c>
      <c r="K34" s="97">
        <f>VLOOKUP(C34,'2018-19 Needs Trade Grid'!$C:$L,9,0)</f>
        <v>10</v>
      </c>
    </row>
    <row r="35" spans="1:13" ht="42.75" customHeight="1" x14ac:dyDescent="0.25">
      <c r="A35" s="105" t="str">
        <f>VLOOKUP(C35,'2018-19 Needs Trade Grid'!$C:$L,10,0)</f>
        <v>Spirits</v>
      </c>
      <c r="B35" s="143"/>
      <c r="C35" s="23" t="s">
        <v>19</v>
      </c>
      <c r="D35" s="74" t="str">
        <f>VLOOKUP($C35,'2018-19 Needs Trade Grid'!$C:$F,2,0)</f>
        <v>Canada (Ontario)</v>
      </c>
      <c r="E35" s="74">
        <f>VLOOKUP($C35,'2018-19 Needs Trade Grid'!$C:$F,3,0)</f>
        <v>27.75</v>
      </c>
      <c r="F35" s="74" t="str">
        <f>VLOOKUP($C35,'2018-19 Needs Trade Grid'!$C:$F,4,0)</f>
        <v>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v>
      </c>
      <c r="G35" s="77">
        <v>43679</v>
      </c>
      <c r="H35" s="77">
        <v>43686</v>
      </c>
      <c r="I35" s="77">
        <v>43707</v>
      </c>
      <c r="J35" s="77">
        <v>43713</v>
      </c>
      <c r="K35" s="97">
        <f>VLOOKUP(C35,'2018-19 Needs Trade Grid'!$C:$L,9,0)</f>
        <v>4</v>
      </c>
    </row>
    <row r="36" spans="1:13" ht="56.45" customHeight="1" x14ac:dyDescent="0.25">
      <c r="A36" s="105" t="s">
        <v>338</v>
      </c>
      <c r="B36" s="75"/>
      <c r="C36" s="23" t="s">
        <v>101</v>
      </c>
      <c r="D36" s="74" t="s">
        <v>41</v>
      </c>
      <c r="E36" s="74" t="s">
        <v>280</v>
      </c>
      <c r="F36" s="74" t="str">
        <f>VLOOKUP($C36,'2018-19 Needs Trade Grid'!$C:$F,4,0)</f>
        <v>Single-serve or multi-packs. Range of spirit/wine bases will be considered. Products that target a diversified customer base and appeal to consumers' changing taste profiles (i.e., less sweet, low calorie/sugar, natural ingredients) are of special interest. Brands that target current refreshment trends are preferred (i.e., craft, single-serve, male-focused).
Preference will be given to products with premium and/or environmentally friendly packaging. Preference will also be given to brands that are spirit-based, exclusive to the LCBO and produced domestically. Shooter formats, products with caffeine levels &gt;30mg/serve, and open-ended carriers will not be considered. 100% malt-based products will also not be considered; However, products that combine a malt + spirit base are encouraged and will be considered under a spirit-based markup structure.
Licensee-only opportunities are of interest.
Party packs for the spring/summer season should be submitted under this call for consideration.</v>
      </c>
      <c r="G36" s="77">
        <v>43679</v>
      </c>
      <c r="H36" s="77">
        <v>43686</v>
      </c>
      <c r="I36" s="77">
        <v>43707</v>
      </c>
      <c r="J36" s="77">
        <v>43713</v>
      </c>
      <c r="K36" s="97">
        <f>VLOOKUP(C36,'2018-19 Needs Trade Grid'!$C:$L,9,0)</f>
        <v>25</v>
      </c>
    </row>
    <row r="37" spans="1:13" ht="73.900000000000006" customHeight="1" x14ac:dyDescent="0.25">
      <c r="A37" s="105" t="s">
        <v>338</v>
      </c>
      <c r="B37" s="75"/>
      <c r="C37" s="23" t="s">
        <v>97</v>
      </c>
      <c r="D37" s="74" t="s">
        <v>41</v>
      </c>
      <c r="E37" s="74" t="s">
        <v>282</v>
      </c>
      <c r="F37" s="74" t="str">
        <f>VLOOKUP($C37,'2018-19 Needs Trade Grid'!$C:$F,4,0)</f>
        <v>Multi-serve formats (750 mL or larger). Easy solutions for both new and traditional cocktails in ready-to-serve, entertaining-sized formats. Range of spirit bases will be considered. Leading brand name spirits/mixes are requested. Large-format offerings are of interest. Liquids should deliver the appropriate ABV for the cocktail. An evolution of the current assortment is essential. Preference will be given to products with premium and/or environmentally friendly packaging, and to those with year-round appeal. Preference will also be given to brands that are spirit-based, exclusive to the LCBO and produced domestically.
Licensee-only opportunities are of interest.</v>
      </c>
      <c r="G37" s="77">
        <v>43679</v>
      </c>
      <c r="H37" s="77">
        <v>43686</v>
      </c>
      <c r="I37" s="77">
        <v>43707</v>
      </c>
      <c r="J37" s="77">
        <v>43713</v>
      </c>
      <c r="K37" s="97">
        <f>VLOOKUP(C37,'2018-19 Needs Trade Grid'!$C:$L,9,0)</f>
        <v>25</v>
      </c>
    </row>
    <row r="38" spans="1:13" ht="40.9" customHeight="1" x14ac:dyDescent="0.25">
      <c r="A38" s="105" t="str">
        <f>VLOOKUP(C38,'2018-19 Needs Trade Grid'!$C:$L,10,0)</f>
        <v>Beer &amp; Cider</v>
      </c>
      <c r="B38" s="75"/>
      <c r="C38" s="23" t="s">
        <v>307</v>
      </c>
      <c r="D38" s="74" t="str">
        <f>VLOOKUP($C38,'2018-19 Needs Trade Grid'!$C:$F,2,0)</f>
        <v>Canada (Ontario)</v>
      </c>
      <c r="E38" s="74" t="str">
        <f>VLOOKUP($C38,'2018-19 Needs Trade Grid'!$C:$F,3,0)</f>
        <v>Various</v>
      </c>
      <c r="F38" s="74" t="str">
        <f>VLOOKUP($C38,'2018-19 Needs Trade Grid'!$C:$F,4,0)</f>
        <v>Ontario craft seasonal beers appropriate for spring. Imperial IPAs, Bock beers, sour beers, etc., will be considered. Available for a limited time only. Sales success from a brewery retail store or on-premise (if applicable) will be considered, along with sales performance of current LCBO listings.
Listing is active in retail – P13 through P2.
All tasting/lab and marketing samples must arrive labeled with the NISS or LCBO #. All lab samples go to the attention of Karen Carter.</v>
      </c>
      <c r="G38" s="78">
        <v>43686</v>
      </c>
      <c r="H38" s="78">
        <v>43693</v>
      </c>
      <c r="I38" s="78">
        <v>43714</v>
      </c>
      <c r="J38" s="77">
        <v>43720</v>
      </c>
      <c r="K38" s="97">
        <f>VLOOKUP(C38,'2018-19 Needs Trade Grid'!$C:$L,9,0)</f>
        <v>3</v>
      </c>
      <c r="M38" s="102"/>
    </row>
    <row r="39" spans="1:13" ht="42.75" customHeight="1" x14ac:dyDescent="0.25">
      <c r="A39" s="105" t="s">
        <v>45</v>
      </c>
      <c r="B39" s="76"/>
      <c r="C39" s="43" t="s">
        <v>352</v>
      </c>
      <c r="D39" s="74" t="s">
        <v>353</v>
      </c>
      <c r="E39" s="74" t="s">
        <v>144</v>
      </c>
      <c r="F39" s="74" t="s">
        <v>381</v>
      </c>
      <c r="G39" s="77">
        <v>43693</v>
      </c>
      <c r="H39" s="77">
        <v>43700</v>
      </c>
      <c r="I39" s="77">
        <v>43721</v>
      </c>
      <c r="J39" s="77">
        <v>43727</v>
      </c>
      <c r="K39" s="97">
        <v>6</v>
      </c>
    </row>
    <row r="40" spans="1:13" ht="42.75" customHeight="1" x14ac:dyDescent="0.25">
      <c r="A40" s="105" t="str">
        <f>VLOOKUP(C40,'2018-19 Needs Trade Grid'!$C:$L,10,0)</f>
        <v>Brown Spirits</v>
      </c>
      <c r="B40" s="144"/>
      <c r="C40" s="43" t="s">
        <v>285</v>
      </c>
      <c r="D40" s="74" t="str">
        <f>VLOOKUP($C40,'2018-19 Needs Trade Grid'!$C:$F,2,0)</f>
        <v>All countries</v>
      </c>
      <c r="E40" s="74" t="str">
        <f>VLOOKUP($C40,'2018-19 Needs Trade Grid'!$C:$F,3,0)</f>
        <v>(Seasonal Liqueurs) $20.00 -$39.95
(Cocktail Essentials) $20.00+
                                   (Tequila) $36.95 - +$99.95</v>
      </c>
      <c r="F40" s="74" t="str">
        <f>VLOOKUP($C40,'2018-19 Needs Trade Grid'!$C:$F,4,0)</f>
        <v xml:space="preserve">Seasonal Liqueurs: Preference will be given to brand extensions or branded program with new and innovative flavours. Preference will be given to products that fall in the $20.00-$29.95 price range (750mL). Strong marketing support required.
Commitment to gaining licensee support. Brand or size extensions.
Cocktail Essentials: Unique mixology-focused products for targeted distribution to fill gaps in assortment. Commitment to gaining licensee support. One-shot or year-round program. Agents must confirm available quantities before making product application in NISS. Agents are encouraged to survey licensee interest in advance. Standout packaging.
Tequila (100% agave &amp; mezcal): For seasonal and one-shot listing. Established, successful brands in foreign markets or other Canadian provinces. Standout packaging. Strong marketing budget. Commitment to gaining licensee support (target 24% of total sales).
</v>
      </c>
      <c r="G40" s="78">
        <v>43700</v>
      </c>
      <c r="H40" s="78">
        <v>43707</v>
      </c>
      <c r="I40" s="78">
        <v>43728</v>
      </c>
      <c r="J40" s="77">
        <v>43734</v>
      </c>
      <c r="K40" s="97">
        <f>VLOOKUP(C40,'2018-19 Needs Trade Grid'!$C:$L,9,0)</f>
        <v>6</v>
      </c>
    </row>
    <row r="41" spans="1:13" ht="42.75" customHeight="1" x14ac:dyDescent="0.25">
      <c r="A41" s="105" t="str">
        <f>VLOOKUP(C41,'2018-19 Needs Trade Grid'!$C:$L,10,0)</f>
        <v>White Spirits</v>
      </c>
      <c r="B41" s="76"/>
      <c r="C41" s="23" t="s">
        <v>355</v>
      </c>
      <c r="D41" s="74" t="str">
        <f>VLOOKUP($C41,'2018-19 Needs Trade Grid'!$C:$F,2,0)</f>
        <v>All Countries</v>
      </c>
      <c r="E41" s="74" t="str">
        <f>VLOOKUP($C41,'2018-19 Needs Trade Grid'!$C:$F,3,0)</f>
        <v>$28.00+</v>
      </c>
      <c r="F41" s="74" t="s">
        <v>356</v>
      </c>
      <c r="G41" s="77">
        <v>43707</v>
      </c>
      <c r="H41" s="77">
        <v>43714</v>
      </c>
      <c r="I41" s="77">
        <v>43735</v>
      </c>
      <c r="J41" s="77">
        <v>43741</v>
      </c>
      <c r="K41" s="97">
        <f>VLOOKUP(C41,'2018-19 Needs Trade Grid'!$C:$L,9,0)</f>
        <v>4</v>
      </c>
    </row>
    <row r="42" spans="1:13" ht="42.75" customHeight="1" x14ac:dyDescent="0.25">
      <c r="A42" s="105" t="str">
        <f>VLOOKUP(C42,'2018-19 Needs Trade Grid'!$C:$L,10,0)</f>
        <v>Ontario Wines</v>
      </c>
      <c r="B42" s="75"/>
      <c r="C42" s="23" t="s">
        <v>76</v>
      </c>
      <c r="D42" s="74" t="str">
        <f>VLOOKUP($C42,'2018-19 Needs Trade Grid'!$C:$F,2,0)</f>
        <v>Canada (Ontario)</v>
      </c>
      <c r="E42" s="74" t="str">
        <f>VLOOKUP($C42,'2018-19 Needs Trade Grid'!$C:$F,3,0)</f>
        <v>$11.95-$19.95</v>
      </c>
      <c r="F42" s="74" t="str">
        <f>VLOOKUP($C42,'2018-19 Needs Trade Grid'!$C:$F,4,0)</f>
        <v xml:space="preserve">New LCBO VQA wines. All red or white varietal wines and blends will be considered. Strong brand proposition, compelling packaging and a well-considered marketing support/plan will be heavily influential. Wines must represent exceptional price/value relative to competitive set. </v>
      </c>
      <c r="G42" s="78">
        <v>43714</v>
      </c>
      <c r="H42" s="78">
        <v>43721</v>
      </c>
      <c r="I42" s="78">
        <v>43742</v>
      </c>
      <c r="J42" s="77">
        <v>43748</v>
      </c>
      <c r="K42" s="97">
        <f>VLOOKUP(C42,'2018-19 Needs Trade Grid'!$C:$L,9,0)</f>
        <v>25</v>
      </c>
    </row>
    <row r="43" spans="1:13" ht="42.75" customHeight="1" x14ac:dyDescent="0.25">
      <c r="A43" s="105" t="str">
        <f>VLOOKUP(C43,'2018-19 Needs Trade Grid'!$C:$L,10,0)</f>
        <v>White Spirits</v>
      </c>
      <c r="B43" s="76"/>
      <c r="C43" s="23" t="s">
        <v>357</v>
      </c>
      <c r="D43" s="74" t="str">
        <f>VLOOKUP($C43,'2018-19 Needs Trade Grid'!$C:$F,2,0)</f>
        <v>All Countries</v>
      </c>
      <c r="E43" s="74" t="str">
        <f>VLOOKUP($C43,'2018-19 Needs Trade Grid'!$C:$F,3,0)</f>
        <v>$27.25+</v>
      </c>
      <c r="F43" s="74" t="s">
        <v>358</v>
      </c>
      <c r="G43" s="77">
        <v>43721</v>
      </c>
      <c r="H43" s="77">
        <v>43728</v>
      </c>
      <c r="I43" s="77">
        <v>43749</v>
      </c>
      <c r="J43" s="77">
        <v>43755</v>
      </c>
      <c r="K43" s="97">
        <f>VLOOKUP(C43,'2018-19 Needs Trade Grid'!$C:$L,9,0)</f>
        <v>25</v>
      </c>
    </row>
    <row r="44" spans="1:13" ht="42.75" customHeight="1" x14ac:dyDescent="0.25">
      <c r="A44" s="105" t="str">
        <f>VLOOKUP(C44,'2018-19 Needs Trade Grid'!$C:$L,10,0)</f>
        <v>Beer &amp; Cider</v>
      </c>
      <c r="B44" s="76"/>
      <c r="C44" s="23" t="s">
        <v>73</v>
      </c>
      <c r="D44" s="74" t="str">
        <f>VLOOKUP($C44,'2018-19 Needs Trade Grid'!$C:$F,2,0)</f>
        <v>All Countries</v>
      </c>
      <c r="E44" s="74" t="str">
        <f>VLOOKUP($C44,'2018-19 Needs Trade Grid'!$C:$F,3,0)</f>
        <v>Competitive With Current Assortment</v>
      </c>
      <c r="F44" s="74" t="str">
        <f>VLOOKUP($C44,'2018-19 Needs Trade Grid'!$C:$F,4,0)</f>
        <v>Domestic, imported and craft cider and perry will be considered in both traditional and flavoured styles.  Single-serve tall cans are preferred by our cider customers. However, other formats will be considered. Value offered should be competitive with the current assortment.</v>
      </c>
      <c r="G44" s="86">
        <v>43728</v>
      </c>
      <c r="H44" s="86">
        <v>43735</v>
      </c>
      <c r="I44" s="86">
        <v>43756</v>
      </c>
      <c r="J44" s="87">
        <v>43762</v>
      </c>
      <c r="K44" s="97">
        <v>3</v>
      </c>
      <c r="M44" s="102"/>
    </row>
    <row r="45" spans="1:13" ht="42.75" customHeight="1" x14ac:dyDescent="0.25">
      <c r="A45" s="105" t="str">
        <f>VLOOKUP(C45,'2018-19 Needs Trade Grid'!$C:$L,10,0)</f>
        <v>White Spirits</v>
      </c>
      <c r="B45" s="76"/>
      <c r="C45" s="23" t="s">
        <v>361</v>
      </c>
      <c r="D45" s="74" t="str">
        <f>VLOOKUP($C45,'2018-19 Needs Trade Grid'!$C:$F,2,0)</f>
        <v>All Countries</v>
      </c>
      <c r="E45" s="74" t="str">
        <f>VLOOKUP($C45,'2018-19 Needs Trade Grid'!$C:$F,3,0)</f>
        <v>$27.25+</v>
      </c>
      <c r="F45" s="74" t="str">
        <f>VLOOKUP($C45,'2018-19 Needs Trade Grid'!$C:$F,4,0)</f>
        <v xml:space="preserve">Consideration will be given for the following purchases: 
Year-round Premium, Super-Premium and Deluxe vodka with established, successful brands in other markets or new brands with innovative packaging and/or targeting a new customer. Authenticity at all touchpoints is key. Strong marketing support required. Preference will be given to products priced $28.00-$39.95 to support the trade-up strategy.
Seasonal/one-shot Premium, Super-Premium and Deluxe vodka products that offer strong points of difference to the current assortment (i.e., local, craft/artisanal, unique distillation methods or marketing approaches). Success in other markets is a benefit.
Vodka gifts: Seasonal/one-shot opportunities are encouraged and will be considered in this call. Launch timeframe will depend on the appropriate occasion/season (i.e., Father's Day).
Spirits Boutiques: As part of the online product strategy, lcbo.com will house Spirits Boutiques on an on-going basis. These one-shot purchases will  appeal to the vodka connoisseur and offer strong points of difference to the current assortment, such as niche assortment products, highly allocated products or special edition bottles. These will be very small buys and may also have a limited store distribution.
</v>
      </c>
      <c r="G45" s="77">
        <v>43735</v>
      </c>
      <c r="H45" s="77">
        <v>43742</v>
      </c>
      <c r="I45" s="77">
        <v>43763</v>
      </c>
      <c r="J45" s="77">
        <v>43769</v>
      </c>
      <c r="K45" s="97">
        <f>VLOOKUP(C45,'2018-19 Needs Trade Grid'!$C:$L,9,0)</f>
        <v>25</v>
      </c>
    </row>
    <row r="46" spans="1:13" ht="42.75" customHeight="1" x14ac:dyDescent="0.25">
      <c r="A46" s="105" t="s">
        <v>32</v>
      </c>
      <c r="B46" s="75"/>
      <c r="C46" s="56" t="s">
        <v>327</v>
      </c>
      <c r="D46" s="74" t="s">
        <v>7</v>
      </c>
      <c r="E46" s="74" t="s">
        <v>6</v>
      </c>
      <c r="F46" s="74" t="s">
        <v>253</v>
      </c>
      <c r="G46" s="78">
        <v>43742</v>
      </c>
      <c r="H46" s="78">
        <v>43749</v>
      </c>
      <c r="I46" s="78">
        <v>43770</v>
      </c>
      <c r="J46" s="77">
        <v>43776</v>
      </c>
      <c r="K46" s="97">
        <v>25</v>
      </c>
    </row>
    <row r="47" spans="1:13" ht="42.75" customHeight="1" x14ac:dyDescent="0.25">
      <c r="A47" s="105" t="str">
        <f>VLOOKUP(C47,'2018-19 Needs Trade Grid'!$C:$L,10,0)</f>
        <v>Beer &amp; Cider</v>
      </c>
      <c r="B47" s="76"/>
      <c r="C47" s="23" t="s">
        <v>312</v>
      </c>
      <c r="D47" s="74" t="str">
        <f>VLOOKUP($C47,'2018-19 Needs Trade Grid'!$C:$F,2,0)</f>
        <v>All Countries (excluding Ontario Craft Beer)</v>
      </c>
      <c r="E47" s="74" t="str">
        <f>VLOOKUP($C47,'2018-19 Needs Trade Grid'!$C:$F,3,0)</f>
        <v>Various</v>
      </c>
      <c r="F47" s="74" t="str">
        <f>VLOOKUP($C47,'2018-19 Needs Trade Grid'!$C:$F,4,0)</f>
        <v>Products appropriate for the autumn season that will appeal to a craft beer enthusiast (pumpkin, Oktoberfest, Belgian- &amp; English-Style pale ales, stouts, porters, oak aged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P7 through P9.
All tasting/lab and marketing samples must arrive labeled with the NISS or LCBO #. All lab samples go to the attention of Karen Carter.</v>
      </c>
      <c r="G47" s="77">
        <v>43749</v>
      </c>
      <c r="H47" s="77">
        <v>43756</v>
      </c>
      <c r="I47" s="77">
        <v>43777</v>
      </c>
      <c r="J47" s="77">
        <v>43783</v>
      </c>
      <c r="K47" s="97">
        <f>VLOOKUP(C47,'2018-19 Needs Trade Grid'!$C:$L,9,0)</f>
        <v>3</v>
      </c>
      <c r="M47" s="102"/>
    </row>
    <row r="48" spans="1:13" ht="42.75" customHeight="1" x14ac:dyDescent="0.25">
      <c r="A48" s="105" t="str">
        <f>VLOOKUP(C48,'2018-19 Needs Trade Grid'!$C:$L,10,0)</f>
        <v>Beer &amp; Cider</v>
      </c>
      <c r="B48" s="75"/>
      <c r="C48" s="23" t="s">
        <v>298</v>
      </c>
      <c r="D48" s="74" t="str">
        <f>VLOOKUP($C48,'2018-19 Needs Trade Grid'!$C:$F,2,0)</f>
        <v>Canada (Ontario)</v>
      </c>
      <c r="E48" s="74" t="str">
        <f>VLOOKUP($C48,'2018-19 Needs Trade Grid'!$C:$F,3,0)</f>
        <v>Competitive With Current Assortment</v>
      </c>
      <c r="F48" s="74" t="str">
        <f>VLOOKUP($C48,'2018-19 Needs Trade Grid'!$C:$F,4,0)</f>
        <v>Submissions from existing suppliers to the LCBO of Ontario craft beer for new year-round listings.
Sales success from a brewery retail store or on-premise (if applicable) will be considered, along with sales performance of current LCBO listings.
All tasting/ LAB, Marketing samples must arrive labeled with the NISS or LCBO #.  All lab samples go to the attention of Karen Carter.</v>
      </c>
      <c r="G48" s="78">
        <v>43756</v>
      </c>
      <c r="H48" s="78">
        <v>43763</v>
      </c>
      <c r="I48" s="78">
        <v>43784</v>
      </c>
      <c r="J48" s="77">
        <v>43790</v>
      </c>
      <c r="K48" s="97">
        <f>VLOOKUP(C48,'2018-19 Needs Trade Grid'!$C:$L,9,0)</f>
        <v>3</v>
      </c>
      <c r="M48" s="102"/>
    </row>
    <row r="49" spans="1:13" ht="42.75" customHeight="1" x14ac:dyDescent="0.25">
      <c r="A49" s="105" t="s">
        <v>45</v>
      </c>
      <c r="B49" s="76"/>
      <c r="C49" s="23" t="s">
        <v>354</v>
      </c>
      <c r="D49" s="74" t="s">
        <v>249</v>
      </c>
      <c r="E49" s="74" t="s">
        <v>144</v>
      </c>
      <c r="F49" s="74" t="s">
        <v>251</v>
      </c>
      <c r="G49" s="77">
        <v>43763</v>
      </c>
      <c r="H49" s="77">
        <v>43770</v>
      </c>
      <c r="I49" s="77">
        <v>43791</v>
      </c>
      <c r="J49" s="77">
        <v>43797</v>
      </c>
      <c r="K49" s="97">
        <v>5</v>
      </c>
    </row>
    <row r="50" spans="1:13" ht="42.75" customHeight="1" x14ac:dyDescent="0.25">
      <c r="A50" s="105" t="str">
        <f>VLOOKUP(C50,'2018-19 Needs Trade Grid'!$C:$L,10,0)</f>
        <v>Spirits</v>
      </c>
      <c r="B50" s="144"/>
      <c r="C50" s="23" t="s">
        <v>19</v>
      </c>
      <c r="D50" s="85" t="str">
        <f>VLOOKUP($C50,'2018-19 Needs Trade Grid'!$C:$F,2,0)</f>
        <v>Canada (Ontario)</v>
      </c>
      <c r="E50" s="85">
        <f>VLOOKUP($C50,'2018-19 Needs Trade Grid'!$C:$F,3,0)</f>
        <v>27.75</v>
      </c>
      <c r="F50" s="85" t="str">
        <f>VLOOKUP($C50,'2018-19 Needs Trade Grid'!$C:$F,4,0)</f>
        <v>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v>
      </c>
      <c r="G50" s="86">
        <v>43763</v>
      </c>
      <c r="H50" s="86">
        <v>43770</v>
      </c>
      <c r="I50" s="86">
        <v>43791</v>
      </c>
      <c r="J50" s="87">
        <v>43797</v>
      </c>
      <c r="K50" s="97">
        <f>VLOOKUP(C50,'2018-19 Needs Trade Grid'!$C:$L,9,0)</f>
        <v>4</v>
      </c>
    </row>
    <row r="51" spans="1:13" ht="42.75" customHeight="1" x14ac:dyDescent="0.25">
      <c r="A51" s="105" t="s">
        <v>45</v>
      </c>
      <c r="B51" s="105"/>
      <c r="C51" s="106" t="s">
        <v>349</v>
      </c>
      <c r="D51" s="107" t="s">
        <v>350</v>
      </c>
      <c r="E51" s="107" t="s">
        <v>103</v>
      </c>
      <c r="F51" s="107" t="s">
        <v>351</v>
      </c>
      <c r="G51" s="108">
        <v>43770</v>
      </c>
      <c r="H51" s="108">
        <v>43777</v>
      </c>
      <c r="I51" s="108">
        <v>43798</v>
      </c>
      <c r="J51" s="109">
        <v>43804</v>
      </c>
      <c r="K51" s="110">
        <v>4</v>
      </c>
    </row>
    <row r="52" spans="1:13" ht="42.75" customHeight="1" x14ac:dyDescent="0.25">
      <c r="A52" s="105" t="s">
        <v>45</v>
      </c>
      <c r="B52" s="105"/>
      <c r="C52" s="106" t="s">
        <v>340</v>
      </c>
      <c r="D52" s="107" t="s">
        <v>61</v>
      </c>
      <c r="E52" s="107" t="s">
        <v>380</v>
      </c>
      <c r="F52" s="107" t="s">
        <v>342</v>
      </c>
      <c r="G52" s="109">
        <v>43777</v>
      </c>
      <c r="H52" s="109">
        <v>43784</v>
      </c>
      <c r="I52" s="109">
        <v>43805</v>
      </c>
      <c r="J52" s="109">
        <v>43811</v>
      </c>
      <c r="K52" s="110">
        <v>4</v>
      </c>
    </row>
    <row r="53" spans="1:13" ht="42.75" customHeight="1" x14ac:dyDescent="0.25">
      <c r="A53" s="79"/>
      <c r="B53" s="79"/>
      <c r="C53" s="80"/>
      <c r="D53" s="81"/>
      <c r="E53" s="81"/>
      <c r="F53" s="81"/>
      <c r="G53" s="82">
        <v>43784</v>
      </c>
      <c r="H53" s="82">
        <v>43791</v>
      </c>
      <c r="I53" s="82">
        <v>43812</v>
      </c>
      <c r="J53" s="83">
        <v>43818</v>
      </c>
      <c r="K53" s="99"/>
    </row>
    <row r="54" spans="1:13" ht="42.75" customHeight="1" x14ac:dyDescent="0.25">
      <c r="A54" s="79"/>
      <c r="B54" s="84"/>
      <c r="C54" s="80"/>
      <c r="D54" s="81"/>
      <c r="E54" s="81"/>
      <c r="F54" s="81"/>
      <c r="G54" s="83">
        <v>43791</v>
      </c>
      <c r="H54" s="83">
        <v>43798</v>
      </c>
      <c r="I54" s="83">
        <v>43819</v>
      </c>
      <c r="J54" s="83">
        <v>43825</v>
      </c>
      <c r="K54" s="99"/>
    </row>
    <row r="55" spans="1:13" ht="75" customHeight="1" x14ac:dyDescent="0.25">
      <c r="A55" s="105" t="str">
        <f>VLOOKUP(C55,'2018-19 Needs Trade Grid'!$C:$L,10,0)</f>
        <v>All Wines</v>
      </c>
      <c r="B55" s="75"/>
      <c r="C55" s="23" t="s">
        <v>42</v>
      </c>
      <c r="D55" s="74" t="str">
        <f>VLOOKUP($C55,'2018-19 Needs Trade Grid'!$C:$F,2,0)</f>
        <v>All Countries</v>
      </c>
      <c r="E55" s="74" t="str">
        <f>VLOOKUP($C55,'2018-19 Needs Trade Grid'!$C:$F,3,0)</f>
        <v>$8.95 - $15.95</v>
      </c>
      <c r="F55" s="74" t="str">
        <f>VLOOKUP($C55,'2018-19 Needs Trade Grid'!$C:$F,4,0)</f>
        <v>Sample deadline and tasting date subject to change. Successful applicants will be notified of any changes. Preference for wines $13.95 and under, and only wines of 2018 vintage (actual tasting will take place after the harvest and apply only to pre-selected products whose agents will be notified). Actively looking for submissions from California, in addition to Europe (Portugal, Spain, Austria and other sources where the wine-of-the-vintage tradition exists) and Ontario. Must be able to meet the shipping timelines for Nov. 15, 2018 Nouveau retail program launch.</v>
      </c>
      <c r="G55" s="78">
        <v>43798</v>
      </c>
      <c r="H55" s="78">
        <v>43805</v>
      </c>
      <c r="I55" s="78">
        <v>43826</v>
      </c>
      <c r="J55" s="77">
        <v>43832</v>
      </c>
      <c r="K55" s="97">
        <f>VLOOKUP(C55,'2018-19 Needs Trade Grid'!$C:$L,9,0)</f>
        <v>5</v>
      </c>
    </row>
    <row r="56" spans="1:13" ht="75" customHeight="1" x14ac:dyDescent="0.25">
      <c r="A56" s="105" t="str">
        <f>VLOOKUP(C56,'2018-19 Needs Trade Grid'!$C:$L,10,0)</f>
        <v>Ontario Wines</v>
      </c>
      <c r="B56" s="75"/>
      <c r="C56" s="53" t="s">
        <v>254</v>
      </c>
      <c r="D56" s="74" t="str">
        <f>VLOOKUP($C56,'2018-19 Needs Trade Grid'!$C:$F,2,0)</f>
        <v>Canada (Ontario)</v>
      </c>
      <c r="E56" s="74" t="str">
        <f>VLOOKUP($C56,'2018-19 Needs Trade Grid'!$C:$F,3,0)</f>
        <v>Various</v>
      </c>
      <c r="F56" s="74" t="str">
        <f>VLOOKUP($C56,'2018-19 Needs Trade Grid'!$C:$F,4,0)</f>
        <v xml:space="preserve">Obtain permission of category/product manager before submitting to adhoc tenders. For wines not covered in other Product Calls within this needs letter. </v>
      </c>
      <c r="G56" s="77">
        <v>43798</v>
      </c>
      <c r="H56" s="77">
        <v>43805</v>
      </c>
      <c r="I56" s="77">
        <v>43826</v>
      </c>
      <c r="J56" s="77">
        <v>43832</v>
      </c>
      <c r="K56" s="97">
        <f>VLOOKUP(C56,'2018-19 Needs Trade Grid'!$C:$L,9,0)</f>
        <v>25</v>
      </c>
    </row>
    <row r="57" spans="1:13" ht="75" customHeight="1" x14ac:dyDescent="0.25">
      <c r="A57" s="105" t="str">
        <f>VLOOKUP(C57,'2018-19 Needs Trade Grid'!$C:$L,10,0)</f>
        <v>European Wines</v>
      </c>
      <c r="B57" s="75"/>
      <c r="C57" s="23" t="s">
        <v>256</v>
      </c>
      <c r="D57" s="74" t="str">
        <f>VLOOKUP($C57,'2018-19 Needs Trade Grid'!$C:$F,2,0)</f>
        <v>All EW Countries</v>
      </c>
      <c r="E57" s="74" t="str">
        <f>VLOOKUP($C57,'2018-19 Needs Trade Grid'!$C:$F,3,0)</f>
        <v>Various</v>
      </c>
      <c r="F57" s="74" t="str">
        <f>VLOOKUP($C57,'2018-19 Needs Trade Grid'!$C:$F,4,0)</f>
        <v xml:space="preserve">Obtain permission of category/product manager before submitting to ad hoc tenders. For wines not covered in other product calls within this needs letter. </v>
      </c>
      <c r="G57" s="77">
        <v>43798</v>
      </c>
      <c r="H57" s="77">
        <v>43805</v>
      </c>
      <c r="I57" s="77">
        <v>43826</v>
      </c>
      <c r="J57" s="77">
        <v>43832</v>
      </c>
      <c r="K57" s="97">
        <f>VLOOKUP(C57,'2018-19 Needs Trade Grid'!$C:$L,9,0)</f>
        <v>25</v>
      </c>
    </row>
    <row r="58" spans="1:13" ht="75" customHeight="1" x14ac:dyDescent="0.25">
      <c r="A58" s="105" t="str">
        <f>VLOOKUP(C58,'2018-19 Needs Trade Grid'!$C:$L,10,0)</f>
        <v>New World Wines</v>
      </c>
      <c r="B58" s="75"/>
      <c r="C58" s="23" t="s">
        <v>257</v>
      </c>
      <c r="D58" s="74" t="str">
        <f>VLOOKUP($C58,'2018-19 Needs Trade Grid'!$C:$F,2,0)</f>
        <v>All NW Countries</v>
      </c>
      <c r="E58" s="74" t="str">
        <f>VLOOKUP($C58,'2018-19 Needs Trade Grid'!$C:$F,3,0)</f>
        <v>Various</v>
      </c>
      <c r="F58" s="74" t="str">
        <f>VLOOKUP($C58,'2018-19 Needs Trade Grid'!$C:$F,4,0)</f>
        <v>For wines directly solicited by the category/product manager. Utilized to capitalize on immediate needs and/or wines not covered in the varietal tenders. Obtain permission of category/product manager before submitting to ad hoc tenders.</v>
      </c>
      <c r="G58" s="77">
        <v>43798</v>
      </c>
      <c r="H58" s="77">
        <v>43805</v>
      </c>
      <c r="I58" s="77">
        <v>43826</v>
      </c>
      <c r="J58" s="77">
        <v>43832</v>
      </c>
      <c r="K58" s="97">
        <f>VLOOKUP(C58,'2018-19 Needs Trade Grid'!$C:$L,9,0)</f>
        <v>25</v>
      </c>
    </row>
    <row r="59" spans="1:13" ht="55.5" customHeight="1" x14ac:dyDescent="0.25">
      <c r="A59" s="105" t="str">
        <f>VLOOKUP(C59,'2018-19 Needs Trade Grid'!$C:$L,10,0)</f>
        <v>Beer &amp; Cider</v>
      </c>
      <c r="B59" s="76"/>
      <c r="C59" s="23" t="s">
        <v>315</v>
      </c>
      <c r="D59" s="74" t="str">
        <f>VLOOKUP($C59,'2018-19 Needs Trade Grid'!$C:$F,2,0)</f>
        <v>Canada (Ontario)</v>
      </c>
      <c r="E59" s="74" t="str">
        <f>VLOOKUP($C59,'2018-19 Needs Trade Grid'!$C:$F,3,0)</f>
        <v>Various</v>
      </c>
      <c r="F59" s="74" t="str">
        <f>VLOOKUP($C59,'2018-19 Needs Trade Grid'!$C:$F,4,0)</f>
        <v>Ontario craft seasonal beers appropriate for summer (wheat, fruit beers, saisons, etc.) will be considered. Available for a limited time only.
Sales success from a brewery retail store or on-premise (if applicable) will be considered, along with sales performance of current LCBO listings.
Listing is active in retail – P3 through P6.
All tasting/lab and marketing samples must arrive labeled with the NISS or LCBO #. All lab samples go to the attention of Karen Carter.</v>
      </c>
      <c r="G59" s="77">
        <v>43805</v>
      </c>
      <c r="H59" s="77">
        <v>43812</v>
      </c>
      <c r="I59" s="77">
        <v>43833</v>
      </c>
      <c r="J59" s="77">
        <v>43839</v>
      </c>
      <c r="K59" s="97">
        <f>VLOOKUP(C59,'2018-19 Needs Trade Grid'!$C:$L,9,0)</f>
        <v>3</v>
      </c>
      <c r="M59" s="102"/>
    </row>
    <row r="60" spans="1:13" ht="55.5" customHeight="1" x14ac:dyDescent="0.25">
      <c r="A60" s="105" t="str">
        <f>VLOOKUP(C60,'2018-19 Needs Trade Grid'!$C:$L,10,0)</f>
        <v>Beer &amp; Cider</v>
      </c>
      <c r="B60" s="75"/>
      <c r="C60" s="23" t="s">
        <v>310</v>
      </c>
      <c r="D60" s="74" t="str">
        <f>VLOOKUP($C60,'2018-19 Needs Trade Grid'!$C:$F,2,0)</f>
        <v>Canada (Ontario)</v>
      </c>
      <c r="E60" s="74" t="str">
        <f>VLOOKUP($C60,'2018-19 Needs Trade Grid'!$C:$F,3,0)</f>
        <v>Competitive With Current Assortment</v>
      </c>
      <c r="F60" s="74" t="str">
        <f>VLOOKUP($C60,'2018-19 Needs Trade Grid'!$C:$F,4,0)</f>
        <v>Submissions for year-round listings from Ontario craft breweries new to the LCBO will be considered. Should have year-round appeal and be positioned as the flagship brand.
Pricing worksheets are available on the Doing Business With LCBO website. The minimum sales target for this product is an average of 20 litres per store per four-week period.
All tasting/lab and marketing samples must arrive labeled with the NISS or LCBO #. All lab samples go to the attention of Karen Carter.</v>
      </c>
      <c r="G60" s="78">
        <v>43812</v>
      </c>
      <c r="H60" s="78">
        <v>43819</v>
      </c>
      <c r="I60" s="78">
        <v>43840</v>
      </c>
      <c r="J60" s="77">
        <v>43846</v>
      </c>
      <c r="K60" s="97">
        <f>VLOOKUP(C60,'2018-19 Needs Trade Grid'!$C:$L,9,0)</f>
        <v>3</v>
      </c>
    </row>
    <row r="61" spans="1:13" ht="55.5" customHeight="1" x14ac:dyDescent="0.25">
      <c r="A61" s="105" t="s">
        <v>49</v>
      </c>
      <c r="B61" s="76"/>
      <c r="C61" s="23" t="s">
        <v>377</v>
      </c>
      <c r="D61" s="74" t="s">
        <v>47</v>
      </c>
      <c r="E61" s="74" t="s">
        <v>372</v>
      </c>
      <c r="F61" s="74" t="s">
        <v>378</v>
      </c>
      <c r="G61" s="77">
        <v>43819</v>
      </c>
      <c r="H61" s="77">
        <v>43826</v>
      </c>
      <c r="I61" s="77">
        <v>43847</v>
      </c>
      <c r="J61" s="77">
        <v>43853</v>
      </c>
      <c r="K61" s="97">
        <v>5</v>
      </c>
    </row>
    <row r="62" spans="1:13" ht="55.5" customHeight="1" x14ac:dyDescent="0.25">
      <c r="A62" s="105" t="s">
        <v>49</v>
      </c>
      <c r="B62" s="75"/>
      <c r="C62" s="23" t="s">
        <v>374</v>
      </c>
      <c r="D62" s="74" t="s">
        <v>79</v>
      </c>
      <c r="E62" s="74" t="s">
        <v>376</v>
      </c>
      <c r="F62" s="74" t="s">
        <v>379</v>
      </c>
      <c r="G62" s="78">
        <v>43826</v>
      </c>
      <c r="H62" s="78">
        <v>43833</v>
      </c>
      <c r="I62" s="78">
        <v>43854</v>
      </c>
      <c r="J62" s="77">
        <v>43860</v>
      </c>
      <c r="K62" s="97">
        <v>5</v>
      </c>
    </row>
    <row r="63" spans="1:13" ht="55.5" customHeight="1" x14ac:dyDescent="0.25">
      <c r="A63" s="105" t="s">
        <v>28</v>
      </c>
      <c r="B63" s="144"/>
      <c r="C63" s="43" t="s">
        <v>333</v>
      </c>
      <c r="D63" s="74" t="s">
        <v>41</v>
      </c>
      <c r="E63" s="74" t="s">
        <v>278</v>
      </c>
      <c r="F63" s="74" t="s">
        <v>287</v>
      </c>
      <c r="G63" s="77">
        <v>43833</v>
      </c>
      <c r="H63" s="77">
        <v>43840</v>
      </c>
      <c r="I63" s="77">
        <v>43861</v>
      </c>
      <c r="J63" s="77">
        <v>43867</v>
      </c>
      <c r="K63" s="97">
        <v>10</v>
      </c>
    </row>
    <row r="64" spans="1:13" ht="55.5" customHeight="1" x14ac:dyDescent="0.25">
      <c r="A64" s="105" t="str">
        <f>VLOOKUP(C64,'2018-19 Needs Trade Grid'!$C:$L,10,0)</f>
        <v>Ontario Wines</v>
      </c>
      <c r="B64" s="75"/>
      <c r="C64" s="23" t="s">
        <v>35</v>
      </c>
      <c r="D64" s="74" t="str">
        <f>VLOOKUP($C64,'2018-19 Needs Trade Grid'!$C:$F,2,0)</f>
        <v>Canada (Ontario)</v>
      </c>
      <c r="E64" s="74" t="str">
        <f>VLOOKUP($C64,'2018-19 Needs Trade Grid'!$C:$F,3,0)</f>
        <v>$9.95/750mL+</v>
      </c>
      <c r="F64" s="74" t="str">
        <f>VLOOKUP($C64,'2018-19 Needs Trade Grid'!$C:$F,4,0)</f>
        <v>ICB: 750mL and 1.5L size formats of all red and white varietals and blends will be considered.</v>
      </c>
      <c r="G64" s="78">
        <v>43840</v>
      </c>
      <c r="H64" s="78">
        <v>43847</v>
      </c>
      <c r="I64" s="78">
        <v>43868</v>
      </c>
      <c r="J64" s="77">
        <v>43874</v>
      </c>
      <c r="K64" s="97">
        <f>VLOOKUP(C64,'2018-19 Needs Trade Grid'!$C:$L,9,0)</f>
        <v>25</v>
      </c>
    </row>
    <row r="65" spans="1:14" ht="55.5" customHeight="1" x14ac:dyDescent="0.25">
      <c r="A65" s="105" t="str">
        <f>VLOOKUP(C65,'2018-19 Needs Trade Grid'!$C:$L,10,0)</f>
        <v>Beer &amp; Cider</v>
      </c>
      <c r="B65" s="76"/>
      <c r="C65" s="23" t="s">
        <v>317</v>
      </c>
      <c r="D65" s="74" t="str">
        <f>VLOOKUP($C65,'2018-19 Needs Trade Grid'!$C:$F,2,0)</f>
        <v>All Countries (excluding Ontario Craft Beer)</v>
      </c>
      <c r="E65" s="74" t="str">
        <f>VLOOKUP($C65,'2018-19 Needs Trade Grid'!$C:$F,3,0)</f>
        <v>Various</v>
      </c>
      <c r="F65" s="74" t="str">
        <f>VLOOKUP($C65,'2018-19 Needs Trade Grid'!$C:$F,4,0)</f>
        <v>Products appropriate for the winter season that will appeal to a craft beer enthusiast (wheat, fruit beers, saisons,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P10 through P12.
All tasting/lab and marketing samples must arrive labeled with the NISS or LCBO #. All lab samples go to the attention of Karen Carter.</v>
      </c>
      <c r="G65" s="77">
        <v>43847</v>
      </c>
      <c r="H65" s="77">
        <v>43854</v>
      </c>
      <c r="I65" s="77">
        <v>43875</v>
      </c>
      <c r="J65" s="77">
        <v>43881</v>
      </c>
      <c r="K65" s="97">
        <f>VLOOKUP(C65,'2018-19 Needs Trade Grid'!$C:$L,9,0)</f>
        <v>3</v>
      </c>
      <c r="M65" s="102"/>
    </row>
    <row r="66" spans="1:14" ht="55.5" customHeight="1" x14ac:dyDescent="0.25">
      <c r="A66" s="105" t="s">
        <v>49</v>
      </c>
      <c r="B66" s="75"/>
      <c r="C66" s="23" t="s">
        <v>375</v>
      </c>
      <c r="D66" s="74" t="s">
        <v>79</v>
      </c>
      <c r="E66" s="74" t="s">
        <v>341</v>
      </c>
      <c r="F66" s="74" t="s">
        <v>379</v>
      </c>
      <c r="G66" s="78">
        <v>43854</v>
      </c>
      <c r="H66" s="78">
        <v>43861</v>
      </c>
      <c r="I66" s="78">
        <v>43882</v>
      </c>
      <c r="J66" s="77">
        <v>43888</v>
      </c>
      <c r="K66" s="97">
        <v>5</v>
      </c>
    </row>
    <row r="67" spans="1:14" ht="45" customHeight="1" x14ac:dyDescent="0.25">
      <c r="A67" s="105" t="str">
        <f>VLOOKUP(C67,'2018-19 Needs Trade Grid'!$C:$L,10,0)</f>
        <v>Beer &amp; Cider</v>
      </c>
      <c r="B67" s="76"/>
      <c r="C67" s="23" t="s">
        <v>320</v>
      </c>
      <c r="D67" s="74" t="str">
        <f>VLOOKUP($C67,'2018-19 Needs Trade Grid'!$C:$F,2,0)</f>
        <v>All Countries (excluding Ontario Craft Beer)</v>
      </c>
      <c r="E67" s="74" t="str">
        <f>VLOOKUP($C67,'2018-19 Needs Trade Grid'!$C:$F,3,0)</f>
        <v>Competitive With Current Assortment</v>
      </c>
      <c r="F67" s="74" t="str">
        <f>VLOOKUP($C67,'2018-19 Needs Trade Grid'!$C:$F,4,0)</f>
        <v>Big brands: Successful brand in other local and export markets. Strong packaging and marketing support. Single-serve tall cans preferred. Competitively priced to existing assortment. Brand line extensions will be considered.  Existing brand must be a category leader at LCBO and growing. Format extensions will not be considered.
Craft brands: Successful, top-tier brand in local or other international markets or in LCBO's Seasonal Craft Beer programs. Strong agency and on-premise support. Competitively priced to existing competitive set.</v>
      </c>
      <c r="G67" s="77">
        <v>43861</v>
      </c>
      <c r="H67" s="77">
        <v>43868</v>
      </c>
      <c r="I67" s="77">
        <v>43889</v>
      </c>
      <c r="J67" s="77">
        <v>43895</v>
      </c>
      <c r="K67" s="97">
        <f>VLOOKUP(C67,'2018-19 Needs Trade Grid'!$C:$L,9,0)</f>
        <v>3</v>
      </c>
      <c r="M67" s="102"/>
    </row>
    <row r="68" spans="1:14" ht="114" customHeight="1" x14ac:dyDescent="0.25">
      <c r="A68" s="105" t="str">
        <f>VLOOKUP(C68,'2018-19 Needs Trade Grid'!$C:$L,10,0)</f>
        <v>Spirits</v>
      </c>
      <c r="B68" s="144"/>
      <c r="C68" s="23" t="s">
        <v>19</v>
      </c>
      <c r="D68" s="74" t="str">
        <f>VLOOKUP($C68,'2018-19 Needs Trade Grid'!$C:$F,2,0)</f>
        <v>Canada (Ontario)</v>
      </c>
      <c r="E68" s="74">
        <f>VLOOKUP($C68,'2018-19 Needs Trade Grid'!$C:$F,3,0)</f>
        <v>27.75</v>
      </c>
      <c r="F68" s="74" t="str">
        <f>VLOOKUP($C68,'2018-19 Needs Trade Grid'!$C:$F,4,0)</f>
        <v>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v>
      </c>
      <c r="G68" s="78">
        <v>43868</v>
      </c>
      <c r="H68" s="78">
        <v>43875</v>
      </c>
      <c r="I68" s="78">
        <v>43896</v>
      </c>
      <c r="J68" s="77">
        <v>43902</v>
      </c>
      <c r="K68" s="97">
        <f>VLOOKUP(C68,'2018-19 Needs Trade Grid'!$C:$L,9,0)</f>
        <v>4</v>
      </c>
    </row>
    <row r="69" spans="1:14" ht="135" x14ac:dyDescent="0.25">
      <c r="A69" s="105" t="s">
        <v>262</v>
      </c>
      <c r="B69" s="75"/>
      <c r="C69" s="23" t="s">
        <v>263</v>
      </c>
      <c r="D69" s="74" t="s">
        <v>41</v>
      </c>
      <c r="E69" s="74" t="s">
        <v>6</v>
      </c>
      <c r="F69" s="74" t="s">
        <v>332</v>
      </c>
      <c r="G69" s="78">
        <v>43868</v>
      </c>
      <c r="H69" s="78">
        <v>43875</v>
      </c>
      <c r="I69" s="78">
        <v>43896</v>
      </c>
      <c r="J69" s="77">
        <v>43902</v>
      </c>
      <c r="K69" s="97">
        <f>VLOOKUP(C69,'2018-19 Needs Trade Grid'!$C:$L,9,0)</f>
        <v>25</v>
      </c>
    </row>
    <row r="70" spans="1:14" ht="90" x14ac:dyDescent="0.25">
      <c r="A70" s="105" t="str">
        <f>VLOOKUP(C70,'2018-19 Needs Trade Grid'!$C:$L,10,0)</f>
        <v>Spirits</v>
      </c>
      <c r="B70" s="75"/>
      <c r="C70" s="23" t="s">
        <v>335</v>
      </c>
      <c r="D70" s="74" t="str">
        <f>VLOOKUP($C70,'2018-19 Needs Trade Grid'!$C:$F,2,0)</f>
        <v>All Countries</v>
      </c>
      <c r="E70" s="74" t="str">
        <f>VLOOKUP($C70,'2018-19 Needs Trade Grid'!$C:$F,3,0)</f>
        <v>Various</v>
      </c>
      <c r="F70" s="74" t="str">
        <f>VLOOKUP($C70,'2018-19 Needs Trade Grid'!$C:$F,4,0)</f>
        <v>New and unique gifts, interesting and exciting mixed packs, limited-availability/edition/prestige bottles are of interest. Please note that a product sample with all packaging is required by February 8, 2019. A deadline and requirements update letter will be issued toward the end of December 2018.</v>
      </c>
      <c r="G70" s="78">
        <v>43868</v>
      </c>
      <c r="H70" s="78">
        <v>43875</v>
      </c>
      <c r="I70" s="78">
        <v>43896</v>
      </c>
      <c r="J70" s="77">
        <v>43902</v>
      </c>
      <c r="K70" s="97">
        <f>VLOOKUP(C70,'2018-19 Needs Trade Grid'!$C:$L,9,0)</f>
        <v>25</v>
      </c>
    </row>
    <row r="71" spans="1:14" s="90" customFormat="1" ht="102" x14ac:dyDescent="0.25">
      <c r="A71" s="107" t="s">
        <v>13</v>
      </c>
      <c r="B71" s="74"/>
      <c r="C71" s="23" t="s">
        <v>263</v>
      </c>
      <c r="D71" s="74" t="s">
        <v>2</v>
      </c>
      <c r="E71" s="74" t="s">
        <v>6</v>
      </c>
      <c r="F71" s="100" t="s">
        <v>339</v>
      </c>
      <c r="G71" s="88">
        <v>43868</v>
      </c>
      <c r="H71" s="88">
        <v>43875</v>
      </c>
      <c r="I71" s="88">
        <v>43896</v>
      </c>
      <c r="J71" s="89">
        <v>43902</v>
      </c>
      <c r="K71" s="97">
        <f>VLOOKUP(C71,'2018-19 Needs Trade Grid'!$C:$L,9,0)</f>
        <v>25</v>
      </c>
      <c r="M71" s="103"/>
      <c r="N71" s="101"/>
    </row>
    <row r="72" spans="1:14" ht="48.75" customHeight="1" x14ac:dyDescent="0.25">
      <c r="A72" s="105" t="s">
        <v>138</v>
      </c>
      <c r="B72" s="75"/>
      <c r="C72" s="23" t="s">
        <v>359</v>
      </c>
      <c r="D72" s="74" t="s">
        <v>2</v>
      </c>
      <c r="E72" s="74" t="s">
        <v>136</v>
      </c>
      <c r="F72" s="74" t="s">
        <v>360</v>
      </c>
      <c r="G72" s="78">
        <v>43875</v>
      </c>
      <c r="H72" s="78">
        <v>43882</v>
      </c>
      <c r="I72" s="78">
        <v>43903</v>
      </c>
      <c r="J72" s="77">
        <v>43909</v>
      </c>
      <c r="K72" s="97">
        <v>5</v>
      </c>
    </row>
    <row r="73" spans="1:14" ht="195" x14ac:dyDescent="0.25">
      <c r="A73" s="105" t="str">
        <f>VLOOKUP(C73,'2018-19 Needs Trade Grid'!$C:$L,10,0)</f>
        <v>Spirits</v>
      </c>
      <c r="B73" s="144"/>
      <c r="C73" s="56" t="s">
        <v>290</v>
      </c>
      <c r="D73" s="74" t="str">
        <f>VLOOKUP($C73,'2018-19 Needs Trade Grid'!$C:$F,2,0)</f>
        <v>All Countries</v>
      </c>
      <c r="E73" s="74" t="str">
        <f>VLOOKUP($C73,'2018-19 Needs Trade Grid'!$C:$F,3,0)</f>
        <v>$25.95+</v>
      </c>
      <c r="F73" s="74" t="str">
        <f>VLOOKUP($C73,'2018-19 Needs Trade Grid'!$C:$F,4,0)</f>
        <v xml:space="preserve">Focus is on premium and deluxe products in the following sets: Cognac, Armagnac, Calvados, Grappa, Deluxe Brandy, Cream Liquor and Deluxe Aged Rum. These products will be purchased on a one-shot and seasonal basis, and will be merchandised in store section. Preference may be given to products that reflect the newest flavour and cocktail trends, are exciting brand extensions or fill a need missing from our existing portfolio.
Asian Spirits: Limited seasonal or one-shot opportunities may exist to test new offerings in order to feed current interest and growth. </v>
      </c>
      <c r="G73" s="78">
        <v>43882</v>
      </c>
      <c r="H73" s="78">
        <v>43889</v>
      </c>
      <c r="I73" s="78">
        <v>43910</v>
      </c>
      <c r="J73" s="77">
        <v>43916</v>
      </c>
      <c r="K73" s="97">
        <f>VLOOKUP(C73,'2018-19 Needs Trade Grid'!$C:$L,9,0)</f>
        <v>6</v>
      </c>
    </row>
  </sheetData>
  <autoFilter ref="A2:N73"/>
  <customSheetViews>
    <customSheetView guid="{185A5CD5-3184-493D-8586-15BEEE1E3F5A}" showAutoFilter="1" state="hidden">
      <pane ySplit="2" topLeftCell="A3" activePane="bottomLeft" state="frozen"/>
      <selection pane="bottomLeft" sqref="A1:K3"/>
      <pageMargins left="0.7" right="0.7" top="0.75" bottom="0.75" header="0.3" footer="0.3"/>
      <pageSetup orientation="portrait" horizontalDpi="300" verticalDpi="300" r:id="rId1"/>
      <autoFilter ref="A2:N73"/>
    </customSheetView>
    <customSheetView guid="{A14B8E4B-3F8F-4606-8E44-39BB9FEA4A2E}" scale="80" topLeftCell="A19">
      <selection activeCell="F23" sqref="F23"/>
      <pageMargins left="0.7" right="0.7" top="0.75" bottom="0.75" header="0.3" footer="0.3"/>
      <pageSetup orientation="portrait" horizontalDpi="300" verticalDpi="300" r:id="rId2"/>
    </customSheetView>
    <customSheetView guid="{5B3AED00-93DF-4FAB-9F3C-5DA9CBE9CC8B}" showAutoFilter="1" state="hidden">
      <pane ySplit="2" topLeftCell="A3" activePane="bottomLeft" state="frozen"/>
      <selection pane="bottomLeft" sqref="A1:K3"/>
      <pageMargins left="0.7" right="0.7" top="0.75" bottom="0.75" header="0.3" footer="0.3"/>
      <pageSetup orientation="portrait" horizontalDpi="300" verticalDpi="300" r:id="rId3"/>
      <autoFilter ref="A2:N73"/>
    </customSheetView>
    <customSheetView guid="{22257EB2-3327-40FC-8113-145770006338}">
      <pane ySplit="2" topLeftCell="A6" activePane="bottomLeft" state="frozen"/>
      <selection pane="bottomLeft" activeCell="C8" sqref="C8"/>
      <pageMargins left="0.7" right="0.7" top="0.75" bottom="0.75" header="0.3" footer="0.3"/>
      <pageSetup orientation="portrait" horizontalDpi="300" verticalDpi="300" r:id="rId4"/>
    </customSheetView>
    <customSheetView guid="{A419E118-27CE-453F-8E2E-57861CD2041E}" scale="85" showAutoFilter="1" topLeftCell="A68">
      <selection activeCell="B73" sqref="B73"/>
      <pageMargins left="0.7" right="0.7" top="0.75" bottom="0.75" header="0.3" footer="0.3"/>
      <pageSetup orientation="portrait" horizontalDpi="300" verticalDpi="300" r:id="rId5"/>
      <autoFilter ref="A2:N73"/>
    </customSheetView>
    <customSheetView guid="{73078B99-6B6B-4F3B-AEEA-5AC4F88B9E68}" showAutoFilter="1" state="hidden">
      <pane ySplit="2" topLeftCell="A3" activePane="bottomLeft" state="frozen"/>
      <selection pane="bottomLeft" sqref="A1:K3"/>
      <pageMargins left="0.7" right="0.7" top="0.75" bottom="0.75" header="0.3" footer="0.3"/>
      <pageSetup orientation="portrait" horizontalDpi="300" verticalDpi="300" r:id="rId6"/>
      <autoFilter ref="A2:N73"/>
    </customSheetView>
  </customSheetViews>
  <pageMargins left="0.7" right="0.7" top="0.75" bottom="0.75" header="0.3" footer="0.3"/>
  <pageSetup orientation="portrait" horizontalDpi="300" verticalDpi="300" r:id="rId7"/>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0"/>
  <sheetViews>
    <sheetView zoomScale="60" zoomScaleNormal="60" workbookViewId="0">
      <selection activeCell="J44" sqref="J44"/>
    </sheetView>
  </sheetViews>
  <sheetFormatPr defaultColWidth="9.28515625" defaultRowHeight="15" x14ac:dyDescent="0.25"/>
  <cols>
    <col min="1" max="1" width="12.42578125" style="4" customWidth="1"/>
    <col min="2" max="2" width="13.28515625" style="7" customWidth="1"/>
    <col min="3" max="3" width="28" style="5" bestFit="1" customWidth="1"/>
    <col min="4" max="4" width="16.5703125" style="5" customWidth="1"/>
    <col min="5" max="5" width="15.28515625" style="4" bestFit="1" customWidth="1"/>
    <col min="6" max="6" width="72.42578125" style="3" customWidth="1"/>
    <col min="7" max="8" width="12.42578125" style="2" bestFit="1" customWidth="1"/>
    <col min="9" max="9" width="13.42578125" style="2" customWidth="1"/>
    <col min="10" max="10" width="17.28515625" style="2" customWidth="1"/>
    <col min="11" max="11" width="15.42578125" style="2" customWidth="1"/>
    <col min="12" max="12" width="12.42578125" style="4" customWidth="1"/>
  </cols>
  <sheetData>
    <row r="1" spans="1:12" ht="21" x14ac:dyDescent="0.3">
      <c r="A1" s="67" t="s">
        <v>197</v>
      </c>
      <c r="B1" s="68"/>
      <c r="C1" s="68"/>
      <c r="D1" s="68"/>
      <c r="E1" s="68"/>
      <c r="F1" s="68"/>
      <c r="G1" s="68"/>
      <c r="H1" s="68"/>
      <c r="I1" s="68"/>
      <c r="J1" s="68"/>
      <c r="K1" s="68"/>
      <c r="L1" s="67" t="s">
        <v>197</v>
      </c>
    </row>
    <row r="2" spans="1:12" ht="30" customHeight="1" thickBot="1" x14ac:dyDescent="0.35">
      <c r="A2" s="69" t="s">
        <v>198</v>
      </c>
      <c r="B2" s="70"/>
      <c r="C2" s="70"/>
      <c r="D2" s="70"/>
      <c r="E2" s="70"/>
      <c r="F2" s="70"/>
      <c r="G2" s="70"/>
      <c r="H2" s="70"/>
      <c r="I2" s="70"/>
      <c r="J2" s="70"/>
      <c r="K2" s="70"/>
      <c r="L2" s="69" t="s">
        <v>198</v>
      </c>
    </row>
    <row r="3" spans="1:12" ht="57.4" customHeight="1" x14ac:dyDescent="0.35">
      <c r="A3" s="51" t="s">
        <v>196</v>
      </c>
      <c r="B3" s="49" t="s">
        <v>195</v>
      </c>
      <c r="C3" s="49" t="s">
        <v>194</v>
      </c>
      <c r="D3" s="49" t="s">
        <v>193</v>
      </c>
      <c r="E3" s="49" t="s">
        <v>192</v>
      </c>
      <c r="F3" s="49" t="s">
        <v>199</v>
      </c>
      <c r="G3" s="50" t="s">
        <v>190</v>
      </c>
      <c r="H3" s="50" t="s">
        <v>189</v>
      </c>
      <c r="I3" s="50" t="s">
        <v>188</v>
      </c>
      <c r="J3" s="50" t="s">
        <v>187</v>
      </c>
      <c r="K3" s="49" t="s">
        <v>185</v>
      </c>
      <c r="L3" s="51" t="s">
        <v>196</v>
      </c>
    </row>
    <row r="4" spans="1:12" ht="93.75" customHeight="1" x14ac:dyDescent="0.25">
      <c r="A4" s="23" t="s">
        <v>49</v>
      </c>
      <c r="B4" s="23">
        <v>2526</v>
      </c>
      <c r="C4" s="23" t="s">
        <v>200</v>
      </c>
      <c r="D4" s="23" t="s">
        <v>79</v>
      </c>
      <c r="E4" s="23" t="s">
        <v>83</v>
      </c>
      <c r="F4" s="52" t="s">
        <v>201</v>
      </c>
      <c r="G4" s="18">
        <f>H4-7</f>
        <v>43168</v>
      </c>
      <c r="H4" s="18">
        <f t="shared" ref="H4:H32" si="0">I4-21</f>
        <v>43175</v>
      </c>
      <c r="I4" s="18">
        <f t="shared" ref="I4:I32" si="1">J4-6</f>
        <v>43196</v>
      </c>
      <c r="J4" s="18">
        <v>43202</v>
      </c>
      <c r="K4" s="16">
        <v>10</v>
      </c>
      <c r="L4" s="23" t="s">
        <v>49</v>
      </c>
    </row>
    <row r="5" spans="1:12" ht="96.75" customHeight="1" x14ac:dyDescent="0.25">
      <c r="A5" s="23" t="s">
        <v>49</v>
      </c>
      <c r="B5" s="23">
        <v>2527</v>
      </c>
      <c r="C5" s="23" t="s">
        <v>202</v>
      </c>
      <c r="D5" s="23" t="s">
        <v>79</v>
      </c>
      <c r="E5" s="23" t="s">
        <v>83</v>
      </c>
      <c r="F5" s="52" t="s">
        <v>203</v>
      </c>
      <c r="G5" s="18">
        <f>H5-7</f>
        <v>43175</v>
      </c>
      <c r="H5" s="18">
        <f t="shared" si="0"/>
        <v>43182</v>
      </c>
      <c r="I5" s="18">
        <f t="shared" si="1"/>
        <v>43203</v>
      </c>
      <c r="J5" s="18">
        <v>43209</v>
      </c>
      <c r="K5" s="16">
        <v>10</v>
      </c>
      <c r="L5" s="23" t="s">
        <v>49</v>
      </c>
    </row>
    <row r="6" spans="1:12" ht="92.25" customHeight="1" x14ac:dyDescent="0.35">
      <c r="A6" s="23" t="s">
        <v>32</v>
      </c>
      <c r="B6" s="23">
        <v>2528</v>
      </c>
      <c r="C6" s="53" t="s">
        <v>204</v>
      </c>
      <c r="D6" s="53" t="s">
        <v>7</v>
      </c>
      <c r="E6" s="53" t="s">
        <v>6</v>
      </c>
      <c r="F6" s="54" t="s">
        <v>205</v>
      </c>
      <c r="G6" s="42">
        <f>H6-8</f>
        <v>43188</v>
      </c>
      <c r="H6" s="18">
        <f t="shared" si="0"/>
        <v>43196</v>
      </c>
      <c r="I6" s="18">
        <f t="shared" si="1"/>
        <v>43217</v>
      </c>
      <c r="J6" s="18">
        <v>43223</v>
      </c>
      <c r="K6" s="16">
        <v>25</v>
      </c>
      <c r="L6" s="23" t="s">
        <v>32</v>
      </c>
    </row>
    <row r="7" spans="1:12" ht="71.25" customHeight="1" x14ac:dyDescent="0.35">
      <c r="A7" s="23" t="s">
        <v>49</v>
      </c>
      <c r="B7" s="23">
        <v>2529</v>
      </c>
      <c r="C7" s="23" t="s">
        <v>206</v>
      </c>
      <c r="D7" s="23" t="s">
        <v>47</v>
      </c>
      <c r="E7" s="23" t="s">
        <v>6</v>
      </c>
      <c r="F7" s="43" t="s">
        <v>207</v>
      </c>
      <c r="G7" s="42">
        <f>H7-8</f>
        <v>43188</v>
      </c>
      <c r="H7" s="18">
        <f t="shared" si="0"/>
        <v>43196</v>
      </c>
      <c r="I7" s="18">
        <f t="shared" si="1"/>
        <v>43217</v>
      </c>
      <c r="J7" s="18">
        <v>43223</v>
      </c>
      <c r="K7" s="16">
        <v>25</v>
      </c>
      <c r="L7" s="23" t="s">
        <v>49</v>
      </c>
    </row>
    <row r="8" spans="1:12" ht="93.75" customHeight="1" x14ac:dyDescent="0.35">
      <c r="A8" s="23" t="s">
        <v>45</v>
      </c>
      <c r="B8" s="23">
        <v>2530</v>
      </c>
      <c r="C8" s="23" t="s">
        <v>208</v>
      </c>
      <c r="D8" s="23" t="s">
        <v>209</v>
      </c>
      <c r="E8" s="23" t="s">
        <v>6</v>
      </c>
      <c r="F8" s="43" t="s">
        <v>210</v>
      </c>
      <c r="G8" s="42">
        <f>H8-8</f>
        <v>43188</v>
      </c>
      <c r="H8" s="18">
        <f t="shared" si="0"/>
        <v>43196</v>
      </c>
      <c r="I8" s="18">
        <f t="shared" si="1"/>
        <v>43217</v>
      </c>
      <c r="J8" s="18">
        <v>43223</v>
      </c>
      <c r="K8" s="16">
        <v>25</v>
      </c>
      <c r="L8" s="23" t="s">
        <v>45</v>
      </c>
    </row>
    <row r="9" spans="1:12" ht="77.45" customHeight="1" x14ac:dyDescent="0.25">
      <c r="A9" s="23" t="s">
        <v>43</v>
      </c>
      <c r="B9" s="23">
        <v>2531</v>
      </c>
      <c r="C9" s="23" t="s">
        <v>211</v>
      </c>
      <c r="D9" s="23" t="s">
        <v>41</v>
      </c>
      <c r="E9" s="23" t="s">
        <v>212</v>
      </c>
      <c r="F9" s="52" t="s">
        <v>213</v>
      </c>
      <c r="G9" s="42">
        <f>H9-8</f>
        <v>43188</v>
      </c>
      <c r="H9" s="18">
        <f t="shared" si="0"/>
        <v>43196</v>
      </c>
      <c r="I9" s="18">
        <f t="shared" si="1"/>
        <v>43217</v>
      </c>
      <c r="J9" s="18">
        <v>43223</v>
      </c>
      <c r="K9" s="16">
        <v>5</v>
      </c>
      <c r="L9" s="23" t="s">
        <v>43</v>
      </c>
    </row>
    <row r="10" spans="1:12" ht="87" customHeight="1" x14ac:dyDescent="0.25">
      <c r="A10" s="23" t="s">
        <v>45</v>
      </c>
      <c r="B10" s="53">
        <v>2532</v>
      </c>
      <c r="C10" s="53" t="s">
        <v>214</v>
      </c>
      <c r="D10" s="53" t="s">
        <v>215</v>
      </c>
      <c r="E10" s="53" t="s">
        <v>216</v>
      </c>
      <c r="F10" s="55" t="s">
        <v>217</v>
      </c>
      <c r="G10" s="18">
        <f t="shared" ref="G10:G32" si="2">H10-7</f>
        <v>43217</v>
      </c>
      <c r="H10" s="18">
        <f t="shared" si="0"/>
        <v>43224</v>
      </c>
      <c r="I10" s="18">
        <f t="shared" si="1"/>
        <v>43245</v>
      </c>
      <c r="J10" s="18">
        <v>43251</v>
      </c>
      <c r="K10" s="16">
        <v>25</v>
      </c>
      <c r="L10" s="23" t="s">
        <v>45</v>
      </c>
    </row>
    <row r="11" spans="1:12" ht="73.349999999999994" customHeight="1" x14ac:dyDescent="0.25">
      <c r="A11" s="23" t="s">
        <v>49</v>
      </c>
      <c r="B11" s="23">
        <v>2533</v>
      </c>
      <c r="C11" s="23" t="s">
        <v>218</v>
      </c>
      <c r="D11" s="23" t="s">
        <v>165</v>
      </c>
      <c r="E11" s="23" t="s">
        <v>219</v>
      </c>
      <c r="F11" s="52" t="s">
        <v>220</v>
      </c>
      <c r="G11" s="18">
        <f t="shared" si="2"/>
        <v>43224</v>
      </c>
      <c r="H11" s="18">
        <f t="shared" si="0"/>
        <v>43231</v>
      </c>
      <c r="I11" s="18">
        <f t="shared" si="1"/>
        <v>43252</v>
      </c>
      <c r="J11" s="18">
        <v>43258</v>
      </c>
      <c r="K11" s="16">
        <v>5</v>
      </c>
      <c r="L11" s="23" t="s">
        <v>49</v>
      </c>
    </row>
    <row r="12" spans="1:12" ht="90.75" customHeight="1" x14ac:dyDescent="0.3">
      <c r="A12" s="23" t="s">
        <v>49</v>
      </c>
      <c r="B12" s="23">
        <v>2534</v>
      </c>
      <c r="C12" s="23" t="s">
        <v>221</v>
      </c>
      <c r="D12" s="23" t="s">
        <v>165</v>
      </c>
      <c r="E12" s="23" t="s">
        <v>222</v>
      </c>
      <c r="F12" s="52" t="s">
        <v>223</v>
      </c>
      <c r="G12" s="18">
        <f t="shared" si="2"/>
        <v>43231</v>
      </c>
      <c r="H12" s="18">
        <f t="shared" si="0"/>
        <v>43238</v>
      </c>
      <c r="I12" s="18">
        <f t="shared" si="1"/>
        <v>43259</v>
      </c>
      <c r="J12" s="18">
        <v>43265</v>
      </c>
      <c r="K12" s="16">
        <v>5</v>
      </c>
      <c r="L12" s="23" t="s">
        <v>49</v>
      </c>
    </row>
    <row r="13" spans="1:12" ht="93" customHeight="1" x14ac:dyDescent="0.25">
      <c r="A13" s="23" t="s">
        <v>43</v>
      </c>
      <c r="B13" s="23">
        <v>2535</v>
      </c>
      <c r="C13" s="53" t="s">
        <v>224</v>
      </c>
      <c r="D13" s="53" t="s">
        <v>41</v>
      </c>
      <c r="E13" s="53" t="s">
        <v>133</v>
      </c>
      <c r="F13" s="54" t="s">
        <v>225</v>
      </c>
      <c r="G13" s="18">
        <f t="shared" si="2"/>
        <v>43252</v>
      </c>
      <c r="H13" s="18">
        <f t="shared" si="0"/>
        <v>43259</v>
      </c>
      <c r="I13" s="18">
        <f t="shared" si="1"/>
        <v>43280</v>
      </c>
      <c r="J13" s="18">
        <v>43286</v>
      </c>
      <c r="K13" s="16">
        <v>10</v>
      </c>
      <c r="L13" s="23" t="s">
        <v>43</v>
      </c>
    </row>
    <row r="14" spans="1:12" ht="90.75" customHeight="1" x14ac:dyDescent="0.3">
      <c r="A14" s="32" t="s">
        <v>32</v>
      </c>
      <c r="B14" s="53">
        <v>2536</v>
      </c>
      <c r="C14" s="56" t="s">
        <v>226</v>
      </c>
      <c r="D14" s="32" t="s">
        <v>7</v>
      </c>
      <c r="E14" s="32" t="s">
        <v>6</v>
      </c>
      <c r="F14" s="52" t="s">
        <v>227</v>
      </c>
      <c r="G14" s="18">
        <f t="shared" si="2"/>
        <v>43259</v>
      </c>
      <c r="H14" s="18">
        <f t="shared" si="0"/>
        <v>43266</v>
      </c>
      <c r="I14" s="18">
        <f t="shared" si="1"/>
        <v>43287</v>
      </c>
      <c r="J14" s="18">
        <v>43293</v>
      </c>
      <c r="K14" s="16">
        <v>25</v>
      </c>
      <c r="L14" s="32" t="s">
        <v>32</v>
      </c>
    </row>
    <row r="15" spans="1:12" ht="80.25" customHeight="1" x14ac:dyDescent="0.25">
      <c r="A15" s="32" t="s">
        <v>32</v>
      </c>
      <c r="B15" s="23">
        <v>2537</v>
      </c>
      <c r="C15" s="23" t="s">
        <v>228</v>
      </c>
      <c r="D15" s="23" t="s">
        <v>7</v>
      </c>
      <c r="E15" s="23" t="s">
        <v>6</v>
      </c>
      <c r="F15" s="43" t="s">
        <v>205</v>
      </c>
      <c r="G15" s="18">
        <f t="shared" si="2"/>
        <v>43273</v>
      </c>
      <c r="H15" s="18">
        <f t="shared" si="0"/>
        <v>43280</v>
      </c>
      <c r="I15" s="18">
        <f t="shared" si="1"/>
        <v>43301</v>
      </c>
      <c r="J15" s="18">
        <v>43307</v>
      </c>
      <c r="K15" s="16">
        <v>25</v>
      </c>
      <c r="L15" s="32" t="s">
        <v>32</v>
      </c>
    </row>
    <row r="16" spans="1:12" ht="84" customHeight="1" x14ac:dyDescent="0.25">
      <c r="A16" s="23" t="s">
        <v>49</v>
      </c>
      <c r="B16" s="23">
        <v>2538</v>
      </c>
      <c r="C16" s="23" t="s">
        <v>229</v>
      </c>
      <c r="D16" s="23" t="s">
        <v>47</v>
      </c>
      <c r="E16" s="23" t="s">
        <v>6</v>
      </c>
      <c r="F16" s="43" t="s">
        <v>230</v>
      </c>
      <c r="G16" s="18">
        <f t="shared" si="2"/>
        <v>43273</v>
      </c>
      <c r="H16" s="18">
        <f t="shared" si="0"/>
        <v>43280</v>
      </c>
      <c r="I16" s="18">
        <f t="shared" si="1"/>
        <v>43301</v>
      </c>
      <c r="J16" s="18">
        <v>43307</v>
      </c>
      <c r="K16" s="16">
        <v>25</v>
      </c>
      <c r="L16" s="23" t="s">
        <v>49</v>
      </c>
    </row>
    <row r="17" spans="1:12" ht="78.75" customHeight="1" x14ac:dyDescent="0.25">
      <c r="A17" s="23" t="s">
        <v>45</v>
      </c>
      <c r="B17" s="23">
        <v>2539</v>
      </c>
      <c r="C17" s="53" t="s">
        <v>231</v>
      </c>
      <c r="D17" s="23" t="s">
        <v>209</v>
      </c>
      <c r="E17" s="23" t="s">
        <v>6</v>
      </c>
      <c r="F17" s="54" t="s">
        <v>210</v>
      </c>
      <c r="G17" s="18">
        <f t="shared" si="2"/>
        <v>43273</v>
      </c>
      <c r="H17" s="18">
        <f t="shared" si="0"/>
        <v>43280</v>
      </c>
      <c r="I17" s="18">
        <f t="shared" si="1"/>
        <v>43301</v>
      </c>
      <c r="J17" s="18">
        <v>43307</v>
      </c>
      <c r="K17" s="16">
        <v>25</v>
      </c>
      <c r="L17" s="23" t="s">
        <v>45</v>
      </c>
    </row>
    <row r="18" spans="1:12" ht="102" customHeight="1" x14ac:dyDescent="0.25">
      <c r="A18" s="23" t="s">
        <v>43</v>
      </c>
      <c r="B18" s="53">
        <v>2540</v>
      </c>
      <c r="C18" s="23" t="s">
        <v>42</v>
      </c>
      <c r="D18" s="23" t="s">
        <v>41</v>
      </c>
      <c r="E18" s="23" t="s">
        <v>106</v>
      </c>
      <c r="F18" s="55" t="s">
        <v>232</v>
      </c>
      <c r="G18" s="18">
        <f t="shared" si="2"/>
        <v>43287</v>
      </c>
      <c r="H18" s="18">
        <f t="shared" si="0"/>
        <v>43294</v>
      </c>
      <c r="I18" s="18">
        <f t="shared" si="1"/>
        <v>43315</v>
      </c>
      <c r="J18" s="18">
        <v>43321</v>
      </c>
      <c r="K18" s="16">
        <v>5</v>
      </c>
      <c r="L18" s="23" t="s">
        <v>43</v>
      </c>
    </row>
    <row r="19" spans="1:12" ht="77.45" customHeight="1" x14ac:dyDescent="0.25">
      <c r="A19" s="23" t="s">
        <v>49</v>
      </c>
      <c r="B19" s="23">
        <v>2541</v>
      </c>
      <c r="C19" s="53" t="s">
        <v>233</v>
      </c>
      <c r="D19" s="53" t="s">
        <v>234</v>
      </c>
      <c r="E19" s="53" t="s">
        <v>235</v>
      </c>
      <c r="F19" s="55" t="s">
        <v>236</v>
      </c>
      <c r="G19" s="18">
        <f t="shared" si="2"/>
        <v>43287</v>
      </c>
      <c r="H19" s="18">
        <f t="shared" si="0"/>
        <v>43294</v>
      </c>
      <c r="I19" s="18">
        <f t="shared" si="1"/>
        <v>43315</v>
      </c>
      <c r="J19" s="18">
        <v>43321</v>
      </c>
      <c r="K19" s="16">
        <v>10</v>
      </c>
      <c r="L19" s="23" t="s">
        <v>49</v>
      </c>
    </row>
    <row r="20" spans="1:12" ht="80.25" customHeight="1" x14ac:dyDescent="0.25">
      <c r="A20" s="23" t="s">
        <v>45</v>
      </c>
      <c r="B20" s="23">
        <v>2542</v>
      </c>
      <c r="C20" s="23" t="s">
        <v>237</v>
      </c>
      <c r="D20" s="23" t="s">
        <v>215</v>
      </c>
      <c r="E20" s="23" t="s">
        <v>177</v>
      </c>
      <c r="F20" s="52" t="s">
        <v>238</v>
      </c>
      <c r="G20" s="18">
        <f t="shared" si="2"/>
        <v>43294</v>
      </c>
      <c r="H20" s="18">
        <f t="shared" si="0"/>
        <v>43301</v>
      </c>
      <c r="I20" s="18">
        <f t="shared" si="1"/>
        <v>43322</v>
      </c>
      <c r="J20" s="18">
        <v>43328</v>
      </c>
      <c r="K20" s="16">
        <v>5</v>
      </c>
      <c r="L20" s="23" t="s">
        <v>45</v>
      </c>
    </row>
    <row r="21" spans="1:12" ht="84.75" customHeight="1" x14ac:dyDescent="0.25">
      <c r="A21" s="23" t="s">
        <v>43</v>
      </c>
      <c r="B21" s="23">
        <v>2543</v>
      </c>
      <c r="C21" s="23" t="s">
        <v>239</v>
      </c>
      <c r="D21" s="23" t="s">
        <v>41</v>
      </c>
      <c r="E21" s="23" t="s">
        <v>106</v>
      </c>
      <c r="F21" s="52" t="s">
        <v>240</v>
      </c>
      <c r="G21" s="18">
        <f t="shared" si="2"/>
        <v>43301</v>
      </c>
      <c r="H21" s="18">
        <f t="shared" si="0"/>
        <v>43308</v>
      </c>
      <c r="I21" s="18">
        <f t="shared" si="1"/>
        <v>43329</v>
      </c>
      <c r="J21" s="18">
        <v>43335</v>
      </c>
      <c r="K21" s="16">
        <v>10</v>
      </c>
      <c r="L21" s="23" t="s">
        <v>43</v>
      </c>
    </row>
    <row r="22" spans="1:12" ht="73.5" customHeight="1" x14ac:dyDescent="0.25">
      <c r="A22" s="23" t="s">
        <v>49</v>
      </c>
      <c r="B22" s="53">
        <v>2544</v>
      </c>
      <c r="C22" s="32" t="s">
        <v>241</v>
      </c>
      <c r="D22" s="23" t="s">
        <v>79</v>
      </c>
      <c r="E22" s="23" t="s">
        <v>242</v>
      </c>
      <c r="F22" s="52" t="s">
        <v>243</v>
      </c>
      <c r="G22" s="18">
        <f t="shared" si="2"/>
        <v>43322</v>
      </c>
      <c r="H22" s="18">
        <f t="shared" si="0"/>
        <v>43329</v>
      </c>
      <c r="I22" s="18">
        <f t="shared" si="1"/>
        <v>43350</v>
      </c>
      <c r="J22" s="18">
        <v>43356</v>
      </c>
      <c r="K22" s="16">
        <v>10</v>
      </c>
      <c r="L22" s="23" t="s">
        <v>49</v>
      </c>
    </row>
    <row r="23" spans="1:12" ht="78" customHeight="1" x14ac:dyDescent="0.25">
      <c r="A23" s="23" t="s">
        <v>32</v>
      </c>
      <c r="B23" s="23">
        <v>2545</v>
      </c>
      <c r="C23" s="23" t="s">
        <v>76</v>
      </c>
      <c r="D23" s="23" t="s">
        <v>7</v>
      </c>
      <c r="E23" s="23" t="s">
        <v>244</v>
      </c>
      <c r="F23" s="52" t="s">
        <v>245</v>
      </c>
      <c r="G23" s="18">
        <f t="shared" si="2"/>
        <v>43350</v>
      </c>
      <c r="H23" s="18">
        <f t="shared" si="0"/>
        <v>43357</v>
      </c>
      <c r="I23" s="18">
        <f t="shared" si="1"/>
        <v>43378</v>
      </c>
      <c r="J23" s="18">
        <v>43384</v>
      </c>
      <c r="K23" s="16">
        <v>25</v>
      </c>
      <c r="L23" s="23" t="s">
        <v>32</v>
      </c>
    </row>
    <row r="24" spans="1:12" ht="81.2" customHeight="1" x14ac:dyDescent="0.25">
      <c r="A24" s="23" t="s">
        <v>49</v>
      </c>
      <c r="B24" s="23">
        <v>2546</v>
      </c>
      <c r="C24" s="23" t="s">
        <v>246</v>
      </c>
      <c r="D24" s="23" t="s">
        <v>79</v>
      </c>
      <c r="E24" s="23" t="s">
        <v>30</v>
      </c>
      <c r="F24" s="52" t="s">
        <v>247</v>
      </c>
      <c r="G24" s="18">
        <f t="shared" si="2"/>
        <v>43357</v>
      </c>
      <c r="H24" s="18">
        <f t="shared" si="0"/>
        <v>43364</v>
      </c>
      <c r="I24" s="18">
        <f t="shared" si="1"/>
        <v>43385</v>
      </c>
      <c r="J24" s="18">
        <v>43391</v>
      </c>
      <c r="K24" s="16">
        <v>10</v>
      </c>
      <c r="L24" s="23" t="s">
        <v>49</v>
      </c>
    </row>
    <row r="25" spans="1:12" ht="83.25" customHeight="1" x14ac:dyDescent="0.25">
      <c r="A25" s="23" t="s">
        <v>45</v>
      </c>
      <c r="B25" s="23">
        <v>2547</v>
      </c>
      <c r="C25" s="23" t="s">
        <v>248</v>
      </c>
      <c r="D25" s="23" t="s">
        <v>249</v>
      </c>
      <c r="E25" s="23" t="s">
        <v>250</v>
      </c>
      <c r="F25" s="52" t="s">
        <v>251</v>
      </c>
      <c r="G25" s="18">
        <f t="shared" si="2"/>
        <v>43378</v>
      </c>
      <c r="H25" s="18">
        <f t="shared" si="0"/>
        <v>43385</v>
      </c>
      <c r="I25" s="18">
        <f t="shared" si="1"/>
        <v>43406</v>
      </c>
      <c r="J25" s="18">
        <v>43412</v>
      </c>
      <c r="K25" s="16">
        <v>5</v>
      </c>
      <c r="L25" s="23" t="s">
        <v>45</v>
      </c>
    </row>
    <row r="26" spans="1:12" ht="75" customHeight="1" x14ac:dyDescent="0.25">
      <c r="A26" s="23" t="s">
        <v>32</v>
      </c>
      <c r="B26" s="53">
        <v>2548</v>
      </c>
      <c r="C26" s="56" t="s">
        <v>252</v>
      </c>
      <c r="D26" s="23" t="s">
        <v>7</v>
      </c>
      <c r="E26" s="23" t="s">
        <v>6</v>
      </c>
      <c r="F26" s="52" t="s">
        <v>253</v>
      </c>
      <c r="G26" s="18">
        <f t="shared" si="2"/>
        <v>43385</v>
      </c>
      <c r="H26" s="18">
        <f t="shared" si="0"/>
        <v>43392</v>
      </c>
      <c r="I26" s="18">
        <f t="shared" si="1"/>
        <v>43413</v>
      </c>
      <c r="J26" s="18">
        <v>43419</v>
      </c>
      <c r="K26" s="16">
        <v>25</v>
      </c>
      <c r="L26" s="23" t="s">
        <v>32</v>
      </c>
    </row>
    <row r="27" spans="1:12" ht="74.25" customHeight="1" x14ac:dyDescent="0.25">
      <c r="A27" s="23" t="s">
        <v>32</v>
      </c>
      <c r="B27" s="23">
        <v>2549</v>
      </c>
      <c r="C27" s="23" t="s">
        <v>254</v>
      </c>
      <c r="D27" s="23" t="s">
        <v>7</v>
      </c>
      <c r="E27" s="23" t="s">
        <v>6</v>
      </c>
      <c r="F27" s="43" t="s">
        <v>255</v>
      </c>
      <c r="G27" s="18">
        <f t="shared" si="2"/>
        <v>43434</v>
      </c>
      <c r="H27" s="18">
        <f t="shared" si="0"/>
        <v>43441</v>
      </c>
      <c r="I27" s="18">
        <f t="shared" si="1"/>
        <v>43462</v>
      </c>
      <c r="J27" s="18">
        <v>43468</v>
      </c>
      <c r="K27" s="16">
        <v>25</v>
      </c>
      <c r="L27" s="23" t="s">
        <v>32</v>
      </c>
    </row>
    <row r="28" spans="1:12" ht="72.75" customHeight="1" x14ac:dyDescent="0.25">
      <c r="A28" s="53" t="s">
        <v>49</v>
      </c>
      <c r="B28" s="23">
        <v>2550</v>
      </c>
      <c r="C28" s="53" t="s">
        <v>256</v>
      </c>
      <c r="D28" s="53" t="s">
        <v>47</v>
      </c>
      <c r="E28" s="53" t="s">
        <v>6</v>
      </c>
      <c r="F28" s="54" t="s">
        <v>205</v>
      </c>
      <c r="G28" s="18">
        <f t="shared" si="2"/>
        <v>43434</v>
      </c>
      <c r="H28" s="18">
        <f t="shared" si="0"/>
        <v>43441</v>
      </c>
      <c r="I28" s="18">
        <f t="shared" si="1"/>
        <v>43462</v>
      </c>
      <c r="J28" s="18">
        <v>43468</v>
      </c>
      <c r="K28" s="16">
        <v>25</v>
      </c>
      <c r="L28" s="53" t="s">
        <v>49</v>
      </c>
    </row>
    <row r="29" spans="1:12" ht="59.45" customHeight="1" x14ac:dyDescent="0.25">
      <c r="A29" s="23" t="s">
        <v>45</v>
      </c>
      <c r="B29" s="23">
        <v>2551</v>
      </c>
      <c r="C29" s="23" t="s">
        <v>257</v>
      </c>
      <c r="D29" s="23" t="s">
        <v>209</v>
      </c>
      <c r="E29" s="23" t="s">
        <v>6</v>
      </c>
      <c r="F29" s="43" t="s">
        <v>210</v>
      </c>
      <c r="G29" s="18">
        <f t="shared" si="2"/>
        <v>43434</v>
      </c>
      <c r="H29" s="18">
        <f t="shared" si="0"/>
        <v>43441</v>
      </c>
      <c r="I29" s="18">
        <f t="shared" si="1"/>
        <v>43462</v>
      </c>
      <c r="J29" s="18">
        <v>43468</v>
      </c>
      <c r="K29" s="16">
        <v>25</v>
      </c>
      <c r="L29" s="23" t="s">
        <v>45</v>
      </c>
    </row>
    <row r="30" spans="1:12" ht="70.5" customHeight="1" x14ac:dyDescent="0.25">
      <c r="A30" s="23" t="s">
        <v>43</v>
      </c>
      <c r="B30" s="53">
        <v>2552</v>
      </c>
      <c r="C30" s="23" t="s">
        <v>42</v>
      </c>
      <c r="D30" s="23" t="s">
        <v>41</v>
      </c>
      <c r="E30" s="23" t="s">
        <v>40</v>
      </c>
      <c r="F30" s="43" t="s">
        <v>258</v>
      </c>
      <c r="G30" s="18">
        <f t="shared" si="2"/>
        <v>43434</v>
      </c>
      <c r="H30" s="18">
        <f t="shared" si="0"/>
        <v>43441</v>
      </c>
      <c r="I30" s="18">
        <f t="shared" si="1"/>
        <v>43462</v>
      </c>
      <c r="J30" s="18">
        <v>43468</v>
      </c>
      <c r="K30" s="16">
        <v>5</v>
      </c>
      <c r="L30" s="23" t="s">
        <v>43</v>
      </c>
    </row>
    <row r="31" spans="1:12" ht="69.75" customHeight="1" x14ac:dyDescent="0.25">
      <c r="A31" s="23" t="s">
        <v>45</v>
      </c>
      <c r="B31" s="23">
        <v>2553</v>
      </c>
      <c r="C31" s="23" t="s">
        <v>119</v>
      </c>
      <c r="D31" s="23" t="s">
        <v>209</v>
      </c>
      <c r="E31" s="23" t="s">
        <v>103</v>
      </c>
      <c r="F31" s="52" t="s">
        <v>259</v>
      </c>
      <c r="G31" s="18">
        <f t="shared" si="2"/>
        <v>43448</v>
      </c>
      <c r="H31" s="18">
        <f t="shared" si="0"/>
        <v>43455</v>
      </c>
      <c r="I31" s="18">
        <f t="shared" si="1"/>
        <v>43476</v>
      </c>
      <c r="J31" s="18">
        <v>43482</v>
      </c>
      <c r="K31" s="16">
        <v>4</v>
      </c>
      <c r="L31" s="23" t="s">
        <v>45</v>
      </c>
    </row>
    <row r="32" spans="1:12" ht="77.45" customHeight="1" x14ac:dyDescent="0.25">
      <c r="A32" s="23" t="s">
        <v>32</v>
      </c>
      <c r="B32" s="23">
        <v>2554</v>
      </c>
      <c r="C32" s="23" t="s">
        <v>35</v>
      </c>
      <c r="D32" s="23" t="s">
        <v>7</v>
      </c>
      <c r="E32" s="23" t="s">
        <v>260</v>
      </c>
      <c r="F32" s="52" t="s">
        <v>261</v>
      </c>
      <c r="G32" s="18">
        <f t="shared" si="2"/>
        <v>43476</v>
      </c>
      <c r="H32" s="18">
        <f t="shared" si="0"/>
        <v>43483</v>
      </c>
      <c r="I32" s="18">
        <f t="shared" si="1"/>
        <v>43504</v>
      </c>
      <c r="J32" s="18">
        <v>43510</v>
      </c>
      <c r="K32" s="16">
        <v>25</v>
      </c>
      <c r="L32" s="23" t="s">
        <v>32</v>
      </c>
    </row>
    <row r="33" spans="1:12" ht="66.75" customHeight="1" x14ac:dyDescent="0.25">
      <c r="A33" s="23" t="s">
        <v>262</v>
      </c>
      <c r="B33" s="23">
        <v>2555</v>
      </c>
      <c r="C33" s="23" t="s">
        <v>263</v>
      </c>
      <c r="D33" s="23" t="s">
        <v>41</v>
      </c>
      <c r="E33" s="23" t="s">
        <v>6</v>
      </c>
      <c r="F33" s="52" t="s">
        <v>264</v>
      </c>
      <c r="G33" s="18">
        <f>H33-0</f>
        <v>43504</v>
      </c>
      <c r="H33" s="18">
        <f>I33-0</f>
        <v>43504</v>
      </c>
      <c r="I33" s="18">
        <f>J33-20</f>
        <v>43504</v>
      </c>
      <c r="J33" s="18">
        <v>43524</v>
      </c>
      <c r="K33" s="16">
        <v>25</v>
      </c>
      <c r="L33" s="23" t="s">
        <v>262</v>
      </c>
    </row>
    <row r="34" spans="1:12" ht="30" customHeight="1" thickBot="1" x14ac:dyDescent="0.35">
      <c r="A34" s="71" t="s">
        <v>265</v>
      </c>
      <c r="B34" s="72"/>
      <c r="C34" s="72"/>
      <c r="D34" s="72"/>
      <c r="E34" s="72"/>
      <c r="F34" s="72"/>
      <c r="G34" s="72"/>
      <c r="H34" s="72"/>
      <c r="I34" s="72"/>
      <c r="J34" s="72"/>
      <c r="K34" s="72"/>
      <c r="L34" s="71" t="s">
        <v>265</v>
      </c>
    </row>
    <row r="35" spans="1:12" ht="59.45" customHeight="1" x14ac:dyDescent="0.25">
      <c r="A35" s="51" t="s">
        <v>196</v>
      </c>
      <c r="B35" s="49" t="s">
        <v>195</v>
      </c>
      <c r="C35" s="49" t="s">
        <v>194</v>
      </c>
      <c r="D35" s="49" t="s">
        <v>193</v>
      </c>
      <c r="E35" s="49" t="s">
        <v>192</v>
      </c>
      <c r="F35" s="49" t="s">
        <v>191</v>
      </c>
      <c r="G35" s="50" t="s">
        <v>190</v>
      </c>
      <c r="H35" s="50" t="s">
        <v>189</v>
      </c>
      <c r="I35" s="50" t="s">
        <v>188</v>
      </c>
      <c r="J35" s="50" t="s">
        <v>187</v>
      </c>
      <c r="K35" s="49" t="s">
        <v>185</v>
      </c>
      <c r="L35" s="51" t="s">
        <v>196</v>
      </c>
    </row>
    <row r="36" spans="1:12" ht="111.75" customHeight="1" x14ac:dyDescent="0.25">
      <c r="A36" s="23" t="s">
        <v>138</v>
      </c>
      <c r="B36" s="23">
        <v>2556</v>
      </c>
      <c r="C36" s="23" t="s">
        <v>266</v>
      </c>
      <c r="D36" s="23" t="s">
        <v>41</v>
      </c>
      <c r="E36" s="56" t="s">
        <v>136</v>
      </c>
      <c r="F36" s="52" t="s">
        <v>267</v>
      </c>
      <c r="G36" s="18">
        <v>43140</v>
      </c>
      <c r="H36" s="18">
        <v>43147</v>
      </c>
      <c r="I36" s="18">
        <v>43168</v>
      </c>
      <c r="J36" s="18">
        <v>43174</v>
      </c>
      <c r="K36" s="16">
        <v>6</v>
      </c>
      <c r="L36" s="23" t="s">
        <v>138</v>
      </c>
    </row>
    <row r="37" spans="1:12" ht="96" customHeight="1" x14ac:dyDescent="0.25">
      <c r="A37" s="23" t="s">
        <v>20</v>
      </c>
      <c r="B37" s="23">
        <v>2557</v>
      </c>
      <c r="C37" s="23" t="s">
        <v>268</v>
      </c>
      <c r="D37" s="23" t="s">
        <v>41</v>
      </c>
      <c r="E37" s="23" t="s">
        <v>6</v>
      </c>
      <c r="F37" s="52" t="s">
        <v>269</v>
      </c>
      <c r="G37" s="18">
        <v>43189</v>
      </c>
      <c r="H37" s="18">
        <v>43189</v>
      </c>
      <c r="I37" s="18">
        <v>43189</v>
      </c>
      <c r="J37" s="18">
        <v>43189</v>
      </c>
      <c r="K37" s="22">
        <v>10</v>
      </c>
      <c r="L37" s="23" t="s">
        <v>20</v>
      </c>
    </row>
    <row r="38" spans="1:12" ht="207.2" customHeight="1" x14ac:dyDescent="0.25">
      <c r="A38" s="23" t="s">
        <v>138</v>
      </c>
      <c r="B38" s="23">
        <v>2558</v>
      </c>
      <c r="C38" s="23" t="s">
        <v>158</v>
      </c>
      <c r="D38" s="23" t="s">
        <v>41</v>
      </c>
      <c r="E38" s="23" t="s">
        <v>157</v>
      </c>
      <c r="F38" s="57" t="s">
        <v>270</v>
      </c>
      <c r="G38" s="18">
        <v>43196</v>
      </c>
      <c r="H38" s="18">
        <v>43202</v>
      </c>
      <c r="I38" s="18">
        <v>42494</v>
      </c>
      <c r="J38" s="18">
        <v>43230</v>
      </c>
      <c r="K38" s="16">
        <v>4</v>
      </c>
      <c r="L38" s="23" t="s">
        <v>138</v>
      </c>
    </row>
    <row r="39" spans="1:12" ht="112.5" customHeight="1" x14ac:dyDescent="0.25">
      <c r="A39" s="23" t="s">
        <v>4</v>
      </c>
      <c r="B39" s="23">
        <v>2559</v>
      </c>
      <c r="C39" s="43" t="s">
        <v>271</v>
      </c>
      <c r="D39" s="23" t="s">
        <v>41</v>
      </c>
      <c r="E39" s="23" t="s">
        <v>336</v>
      </c>
      <c r="F39" s="52" t="s">
        <v>272</v>
      </c>
      <c r="G39" s="18">
        <f>H39-7</f>
        <v>43203</v>
      </c>
      <c r="H39" s="18">
        <f>I39-21</f>
        <v>43210</v>
      </c>
      <c r="I39" s="18">
        <f>J39-6</f>
        <v>43231</v>
      </c>
      <c r="J39" s="18">
        <v>43237</v>
      </c>
      <c r="K39" s="16">
        <v>10</v>
      </c>
      <c r="L39" s="23" t="s">
        <v>4</v>
      </c>
    </row>
    <row r="40" spans="1:12" ht="129.75" customHeight="1" x14ac:dyDescent="0.25">
      <c r="A40" s="23" t="s">
        <v>20</v>
      </c>
      <c r="B40" s="23">
        <v>2560</v>
      </c>
      <c r="C40" s="23" t="s">
        <v>19</v>
      </c>
      <c r="D40" s="23" t="s">
        <v>7</v>
      </c>
      <c r="E40" s="145">
        <v>27.75</v>
      </c>
      <c r="F40" s="52" t="s">
        <v>273</v>
      </c>
      <c r="G40" s="18">
        <v>43224</v>
      </c>
      <c r="H40" s="18">
        <v>43231</v>
      </c>
      <c r="I40" s="18">
        <v>43252</v>
      </c>
      <c r="J40" s="18">
        <v>43258</v>
      </c>
      <c r="K40" s="16">
        <v>4</v>
      </c>
      <c r="L40" s="23" t="s">
        <v>20</v>
      </c>
    </row>
    <row r="41" spans="1:12" ht="270" customHeight="1" x14ac:dyDescent="0.25">
      <c r="A41" s="23" t="s">
        <v>138</v>
      </c>
      <c r="B41" s="23">
        <v>2562</v>
      </c>
      <c r="C41" s="23" t="s">
        <v>140</v>
      </c>
      <c r="D41" s="23" t="s">
        <v>41</v>
      </c>
      <c r="E41" s="23" t="s">
        <v>136</v>
      </c>
      <c r="F41" s="52" t="s">
        <v>274</v>
      </c>
      <c r="G41" s="18">
        <v>43238</v>
      </c>
      <c r="H41" s="18">
        <v>43245</v>
      </c>
      <c r="I41" s="18">
        <v>43266</v>
      </c>
      <c r="J41" s="18">
        <v>43272</v>
      </c>
      <c r="K41" s="16">
        <v>25</v>
      </c>
      <c r="L41" s="23" t="s">
        <v>138</v>
      </c>
    </row>
    <row r="42" spans="1:12" ht="188.25" customHeight="1" x14ac:dyDescent="0.25">
      <c r="A42" s="53" t="s">
        <v>138</v>
      </c>
      <c r="B42" s="53">
        <v>2564</v>
      </c>
      <c r="C42" s="53" t="s">
        <v>142</v>
      </c>
      <c r="D42" s="53" t="s">
        <v>41</v>
      </c>
      <c r="E42" s="58" t="s">
        <v>136</v>
      </c>
      <c r="F42" s="59" t="s">
        <v>275</v>
      </c>
      <c r="G42" s="18">
        <v>43245</v>
      </c>
      <c r="H42" s="18">
        <v>43252</v>
      </c>
      <c r="I42" s="18">
        <v>43273</v>
      </c>
      <c r="J42" s="18">
        <v>43279</v>
      </c>
      <c r="K42" s="16">
        <v>25</v>
      </c>
      <c r="L42" s="53" t="s">
        <v>138</v>
      </c>
    </row>
    <row r="43" spans="1:12" ht="306.75" customHeight="1" x14ac:dyDescent="0.25">
      <c r="A43" s="53" t="s">
        <v>138</v>
      </c>
      <c r="B43" s="53">
        <v>2561</v>
      </c>
      <c r="C43" s="53" t="s">
        <v>137</v>
      </c>
      <c r="D43" s="53" t="s">
        <v>41</v>
      </c>
      <c r="E43" s="53" t="s">
        <v>136</v>
      </c>
      <c r="F43" s="54" t="s">
        <v>276</v>
      </c>
      <c r="G43" s="18">
        <f>H43-7</f>
        <v>43266</v>
      </c>
      <c r="H43" s="18">
        <f>I43-21</f>
        <v>43273</v>
      </c>
      <c r="I43" s="18">
        <f>J43-6</f>
        <v>43294</v>
      </c>
      <c r="J43" s="18">
        <v>43300</v>
      </c>
      <c r="K43" s="16">
        <v>25</v>
      </c>
      <c r="L43" s="53" t="s">
        <v>138</v>
      </c>
    </row>
    <row r="44" spans="1:12" ht="135.75" customHeight="1" x14ac:dyDescent="0.25">
      <c r="A44" s="23" t="s">
        <v>28</v>
      </c>
      <c r="B44" s="23">
        <v>2563</v>
      </c>
      <c r="C44" s="43" t="s">
        <v>277</v>
      </c>
      <c r="D44" s="23" t="s">
        <v>41</v>
      </c>
      <c r="E44" s="23" t="s">
        <v>337</v>
      </c>
      <c r="F44" s="52" t="s">
        <v>279</v>
      </c>
      <c r="G44" s="18">
        <f>H44-7</f>
        <v>43308</v>
      </c>
      <c r="H44" s="18">
        <f>I44-21</f>
        <v>43315</v>
      </c>
      <c r="I44" s="18">
        <f>J44-6</f>
        <v>43336</v>
      </c>
      <c r="J44" s="18">
        <v>43342</v>
      </c>
      <c r="K44" s="16">
        <v>10</v>
      </c>
      <c r="L44" s="23" t="s">
        <v>28</v>
      </c>
    </row>
    <row r="45" spans="1:12" ht="207.75" customHeight="1" x14ac:dyDescent="0.25">
      <c r="A45" s="23" t="s">
        <v>98</v>
      </c>
      <c r="B45" s="23">
        <v>2565</v>
      </c>
      <c r="C45" s="23" t="s">
        <v>101</v>
      </c>
      <c r="D45" s="23" t="s">
        <v>41</v>
      </c>
      <c r="E45" s="23" t="s">
        <v>280</v>
      </c>
      <c r="F45" s="52" t="s">
        <v>281</v>
      </c>
      <c r="G45" s="18">
        <v>43315</v>
      </c>
      <c r="H45" s="18">
        <v>43322</v>
      </c>
      <c r="I45" s="18">
        <v>43343</v>
      </c>
      <c r="J45" s="18">
        <v>43349</v>
      </c>
      <c r="K45" s="16">
        <v>25</v>
      </c>
      <c r="L45" s="23" t="s">
        <v>98</v>
      </c>
    </row>
    <row r="46" spans="1:12" ht="151.5" customHeight="1" x14ac:dyDescent="0.25">
      <c r="A46" s="23" t="s">
        <v>98</v>
      </c>
      <c r="B46" s="23">
        <v>2566</v>
      </c>
      <c r="C46" s="23" t="s">
        <v>97</v>
      </c>
      <c r="D46" s="23" t="s">
        <v>41</v>
      </c>
      <c r="E46" s="23" t="s">
        <v>282</v>
      </c>
      <c r="F46" s="52" t="s">
        <v>283</v>
      </c>
      <c r="G46" s="18">
        <v>43315</v>
      </c>
      <c r="H46" s="18">
        <v>43322</v>
      </c>
      <c r="I46" s="18">
        <v>43343</v>
      </c>
      <c r="J46" s="18">
        <v>43349</v>
      </c>
      <c r="K46" s="16">
        <v>25</v>
      </c>
      <c r="L46" s="23" t="s">
        <v>98</v>
      </c>
    </row>
    <row r="47" spans="1:12" ht="132" customHeight="1" x14ac:dyDescent="0.25">
      <c r="A47" s="23" t="s">
        <v>20</v>
      </c>
      <c r="B47" s="23">
        <v>2567</v>
      </c>
      <c r="C47" s="23" t="s">
        <v>19</v>
      </c>
      <c r="D47" s="23" t="s">
        <v>7</v>
      </c>
      <c r="E47" s="145">
        <v>27.75</v>
      </c>
      <c r="F47" s="52" t="s">
        <v>284</v>
      </c>
      <c r="G47" s="18">
        <f>H47-7</f>
        <v>43315</v>
      </c>
      <c r="H47" s="18">
        <f>I47-21</f>
        <v>43322</v>
      </c>
      <c r="I47" s="18">
        <f>J47-6</f>
        <v>43343</v>
      </c>
      <c r="J47" s="18">
        <v>43349</v>
      </c>
      <c r="K47" s="16">
        <v>25</v>
      </c>
      <c r="L47" s="23" t="s">
        <v>20</v>
      </c>
    </row>
    <row r="48" spans="1:12" ht="207.2" customHeight="1" x14ac:dyDescent="0.25">
      <c r="A48" s="23" t="s">
        <v>28</v>
      </c>
      <c r="B48" s="23">
        <v>2568</v>
      </c>
      <c r="C48" s="43" t="s">
        <v>285</v>
      </c>
      <c r="D48" s="23" t="s">
        <v>2</v>
      </c>
      <c r="E48" s="23" t="s">
        <v>404</v>
      </c>
      <c r="F48" s="60" t="s">
        <v>405</v>
      </c>
      <c r="G48" s="18">
        <f>H48-7</f>
        <v>43329</v>
      </c>
      <c r="H48" s="18">
        <f>I48-21</f>
        <v>43336</v>
      </c>
      <c r="I48" s="18">
        <f>J48-6</f>
        <v>43357</v>
      </c>
      <c r="J48" s="18">
        <v>43363</v>
      </c>
      <c r="K48" s="32">
        <v>6</v>
      </c>
      <c r="L48" s="23" t="s">
        <v>28</v>
      </c>
    </row>
    <row r="49" spans="1:12" ht="150" customHeight="1" x14ac:dyDescent="0.25">
      <c r="A49" s="23" t="s">
        <v>20</v>
      </c>
      <c r="B49" s="23">
        <v>2569</v>
      </c>
      <c r="C49" s="23" t="s">
        <v>19</v>
      </c>
      <c r="D49" s="23" t="s">
        <v>7</v>
      </c>
      <c r="E49" s="145">
        <v>27.75</v>
      </c>
      <c r="F49" s="43" t="s">
        <v>284</v>
      </c>
      <c r="G49" s="18">
        <v>43406</v>
      </c>
      <c r="H49" s="18">
        <v>43413</v>
      </c>
      <c r="I49" s="18">
        <v>43434</v>
      </c>
      <c r="J49" s="18">
        <v>43440</v>
      </c>
      <c r="K49" s="16">
        <v>25</v>
      </c>
      <c r="L49" s="23" t="s">
        <v>20</v>
      </c>
    </row>
    <row r="50" spans="1:12" ht="159.75" customHeight="1" x14ac:dyDescent="0.25">
      <c r="A50" s="23" t="s">
        <v>28</v>
      </c>
      <c r="B50" s="23">
        <v>2570</v>
      </c>
      <c r="C50" s="43" t="s">
        <v>286</v>
      </c>
      <c r="D50" s="23" t="s">
        <v>41</v>
      </c>
      <c r="E50" s="23" t="s">
        <v>336</v>
      </c>
      <c r="F50" s="52" t="s">
        <v>287</v>
      </c>
      <c r="G50" s="18">
        <f>H50-7</f>
        <v>43469</v>
      </c>
      <c r="H50" s="18">
        <f>I50-21</f>
        <v>43476</v>
      </c>
      <c r="I50" s="18">
        <f>J50-6</f>
        <v>43497</v>
      </c>
      <c r="J50" s="18">
        <v>43503</v>
      </c>
      <c r="K50" s="16">
        <v>10</v>
      </c>
      <c r="L50" s="23" t="s">
        <v>28</v>
      </c>
    </row>
    <row r="51" spans="1:12" ht="145.5" customHeight="1" x14ac:dyDescent="0.25">
      <c r="A51" s="23" t="s">
        <v>20</v>
      </c>
      <c r="B51" s="23">
        <v>2571</v>
      </c>
      <c r="C51" s="23" t="s">
        <v>19</v>
      </c>
      <c r="D51" s="23" t="s">
        <v>7</v>
      </c>
      <c r="E51" s="145">
        <v>27.75</v>
      </c>
      <c r="F51" s="52" t="s">
        <v>288</v>
      </c>
      <c r="G51" s="18">
        <v>43497</v>
      </c>
      <c r="H51" s="18">
        <v>43504</v>
      </c>
      <c r="I51" s="18">
        <v>43525</v>
      </c>
      <c r="J51" s="18">
        <v>43531</v>
      </c>
      <c r="K51" s="16">
        <v>4</v>
      </c>
      <c r="L51" s="23" t="s">
        <v>20</v>
      </c>
    </row>
    <row r="52" spans="1:12" ht="87.75" customHeight="1" x14ac:dyDescent="0.25">
      <c r="A52" s="23" t="s">
        <v>20</v>
      </c>
      <c r="B52" s="23">
        <v>2572</v>
      </c>
      <c r="C52" s="23" t="s">
        <v>335</v>
      </c>
      <c r="D52" s="23" t="s">
        <v>41</v>
      </c>
      <c r="E52" s="23" t="s">
        <v>6</v>
      </c>
      <c r="F52" s="52" t="s">
        <v>289</v>
      </c>
      <c r="G52" s="18">
        <v>43504</v>
      </c>
      <c r="H52" s="18">
        <v>43504</v>
      </c>
      <c r="I52" s="18">
        <v>43504</v>
      </c>
      <c r="J52" s="18">
        <v>43524</v>
      </c>
      <c r="K52" s="16">
        <v>25</v>
      </c>
      <c r="L52" s="23" t="s">
        <v>20</v>
      </c>
    </row>
    <row r="53" spans="1:12" ht="144.75" customHeight="1" x14ac:dyDescent="0.25">
      <c r="A53" s="23" t="s">
        <v>20</v>
      </c>
      <c r="B53" s="23">
        <v>2573</v>
      </c>
      <c r="C53" s="56" t="s">
        <v>290</v>
      </c>
      <c r="D53" s="56" t="s">
        <v>41</v>
      </c>
      <c r="E53" s="56" t="s">
        <v>53</v>
      </c>
      <c r="F53" s="61" t="s">
        <v>291</v>
      </c>
      <c r="G53" s="18">
        <f>H53-7</f>
        <v>43518</v>
      </c>
      <c r="H53" s="18">
        <f>I53-21</f>
        <v>43525</v>
      </c>
      <c r="I53" s="18">
        <f>J53-6</f>
        <v>43546</v>
      </c>
      <c r="J53" s="18">
        <v>43552</v>
      </c>
      <c r="K53" s="16">
        <v>6</v>
      </c>
      <c r="L53" s="23" t="s">
        <v>20</v>
      </c>
    </row>
    <row r="54" spans="1:12" ht="30" customHeight="1" thickBot="1" x14ac:dyDescent="0.35">
      <c r="A54" s="71" t="s">
        <v>292</v>
      </c>
      <c r="B54" s="72"/>
      <c r="C54" s="72"/>
      <c r="D54" s="72"/>
      <c r="E54" s="72"/>
      <c r="F54" s="72"/>
      <c r="G54" s="72"/>
      <c r="H54" s="72"/>
      <c r="I54" s="72"/>
      <c r="J54" s="72"/>
      <c r="K54" s="72"/>
      <c r="L54" s="71" t="s">
        <v>292</v>
      </c>
    </row>
    <row r="55" spans="1:12" ht="80.25" customHeight="1" x14ac:dyDescent="0.25">
      <c r="A55" s="51" t="s">
        <v>196</v>
      </c>
      <c r="B55" s="49" t="s">
        <v>195</v>
      </c>
      <c r="C55" s="49" t="s">
        <v>194</v>
      </c>
      <c r="D55" s="49" t="s">
        <v>193</v>
      </c>
      <c r="E55" s="49" t="s">
        <v>192</v>
      </c>
      <c r="F55" s="49" t="s">
        <v>191</v>
      </c>
      <c r="G55" s="50" t="s">
        <v>190</v>
      </c>
      <c r="H55" s="50" t="s">
        <v>189</v>
      </c>
      <c r="I55" s="50" t="s">
        <v>188</v>
      </c>
      <c r="J55" s="50" t="s">
        <v>187</v>
      </c>
      <c r="K55" s="49" t="s">
        <v>185</v>
      </c>
      <c r="L55" s="51" t="s">
        <v>196</v>
      </c>
    </row>
    <row r="56" spans="1:12" ht="155.25" customHeight="1" x14ac:dyDescent="0.25">
      <c r="A56" s="23" t="s">
        <v>13</v>
      </c>
      <c r="B56" s="23">
        <v>2510</v>
      </c>
      <c r="C56" s="23" t="s">
        <v>293</v>
      </c>
      <c r="D56" s="23" t="s">
        <v>7</v>
      </c>
      <c r="E56" s="23" t="s">
        <v>6</v>
      </c>
      <c r="F56" s="52" t="s">
        <v>294</v>
      </c>
      <c r="G56" s="18">
        <v>43147</v>
      </c>
      <c r="H56" s="18">
        <f>G56+7</f>
        <v>43154</v>
      </c>
      <c r="I56" s="18">
        <v>43175</v>
      </c>
      <c r="J56" s="18">
        <v>43181</v>
      </c>
      <c r="K56" s="16">
        <v>3</v>
      </c>
      <c r="L56" s="23" t="s">
        <v>13</v>
      </c>
    </row>
    <row r="57" spans="1:12" ht="173.25" customHeight="1" x14ac:dyDescent="0.25">
      <c r="A57" s="23" t="s">
        <v>13</v>
      </c>
      <c r="B57" s="23">
        <v>2513</v>
      </c>
      <c r="C57" s="23" t="s">
        <v>295</v>
      </c>
      <c r="D57" s="23" t="s">
        <v>296</v>
      </c>
      <c r="E57" s="23" t="s">
        <v>6</v>
      </c>
      <c r="F57" s="52" t="s">
        <v>297</v>
      </c>
      <c r="G57" s="18">
        <v>43182</v>
      </c>
      <c r="H57" s="18">
        <v>43188</v>
      </c>
      <c r="I57" s="18">
        <v>43210</v>
      </c>
      <c r="J57" s="18">
        <v>43216</v>
      </c>
      <c r="K57" s="16">
        <v>3</v>
      </c>
      <c r="L57" s="23" t="s">
        <v>13</v>
      </c>
    </row>
    <row r="58" spans="1:12" ht="133.5" customHeight="1" x14ac:dyDescent="0.25">
      <c r="A58" s="23" t="s">
        <v>13</v>
      </c>
      <c r="B58" s="23">
        <v>2514</v>
      </c>
      <c r="C58" s="23" t="s">
        <v>298</v>
      </c>
      <c r="D58" s="23" t="s">
        <v>7</v>
      </c>
      <c r="E58" s="23" t="s">
        <v>299</v>
      </c>
      <c r="F58" s="52" t="s">
        <v>300</v>
      </c>
      <c r="G58" s="18">
        <v>43210</v>
      </c>
      <c r="H58" s="18">
        <f>G58+7</f>
        <v>43217</v>
      </c>
      <c r="I58" s="18">
        <v>43238</v>
      </c>
      <c r="J58" s="18">
        <v>43244</v>
      </c>
      <c r="K58" s="16">
        <v>3</v>
      </c>
      <c r="L58" s="23" t="s">
        <v>13</v>
      </c>
    </row>
    <row r="59" spans="1:12" ht="188.25" customHeight="1" x14ac:dyDescent="0.25">
      <c r="A59" s="23" t="s">
        <v>13</v>
      </c>
      <c r="B59" s="23">
        <v>2515</v>
      </c>
      <c r="C59" s="23" t="s">
        <v>301</v>
      </c>
      <c r="D59" s="23" t="s">
        <v>7</v>
      </c>
      <c r="E59" s="23" t="s">
        <v>299</v>
      </c>
      <c r="F59" s="55" t="s">
        <v>302</v>
      </c>
      <c r="G59" s="18">
        <v>43217</v>
      </c>
      <c r="H59" s="18">
        <f>G59+7</f>
        <v>43224</v>
      </c>
      <c r="I59" s="18">
        <v>43245</v>
      </c>
      <c r="J59" s="18">
        <v>43251</v>
      </c>
      <c r="K59" s="16">
        <v>3</v>
      </c>
      <c r="L59" s="23" t="s">
        <v>13</v>
      </c>
    </row>
    <row r="60" spans="1:12" ht="147" customHeight="1" x14ac:dyDescent="0.25">
      <c r="A60" s="23" t="s">
        <v>13</v>
      </c>
      <c r="B60" s="23">
        <v>2516</v>
      </c>
      <c r="C60" s="23" t="s">
        <v>303</v>
      </c>
      <c r="D60" s="23" t="s">
        <v>7</v>
      </c>
      <c r="E60" s="23" t="s">
        <v>6</v>
      </c>
      <c r="F60" s="52" t="s">
        <v>304</v>
      </c>
      <c r="G60" s="18">
        <v>43273</v>
      </c>
      <c r="H60" s="18">
        <f>G60+7</f>
        <v>43280</v>
      </c>
      <c r="I60" s="18">
        <f>H60+21</f>
        <v>43301</v>
      </c>
      <c r="J60" s="18">
        <v>43307</v>
      </c>
      <c r="K60" s="16">
        <v>3</v>
      </c>
      <c r="L60" s="23" t="s">
        <v>13</v>
      </c>
    </row>
    <row r="61" spans="1:12" ht="176.25" customHeight="1" x14ac:dyDescent="0.25">
      <c r="A61" s="23" t="s">
        <v>13</v>
      </c>
      <c r="B61" s="23">
        <v>2517</v>
      </c>
      <c r="C61" s="23" t="s">
        <v>305</v>
      </c>
      <c r="D61" s="23" t="s">
        <v>296</v>
      </c>
      <c r="E61" s="23" t="s">
        <v>6</v>
      </c>
      <c r="F61" s="52" t="s">
        <v>306</v>
      </c>
      <c r="G61" s="18">
        <v>43280</v>
      </c>
      <c r="H61" s="18">
        <f>G61+7</f>
        <v>43287</v>
      </c>
      <c r="I61" s="18">
        <v>43308</v>
      </c>
      <c r="J61" s="18">
        <v>43314</v>
      </c>
      <c r="K61" s="16">
        <v>3</v>
      </c>
      <c r="L61" s="23" t="s">
        <v>13</v>
      </c>
    </row>
    <row r="62" spans="1:12" ht="160.5" customHeight="1" x14ac:dyDescent="0.25">
      <c r="A62" s="23" t="s">
        <v>13</v>
      </c>
      <c r="B62" s="23">
        <v>2518</v>
      </c>
      <c r="C62" s="23" t="s">
        <v>307</v>
      </c>
      <c r="D62" s="23" t="s">
        <v>7</v>
      </c>
      <c r="E62" s="23" t="s">
        <v>6</v>
      </c>
      <c r="F62" s="52" t="s">
        <v>308</v>
      </c>
      <c r="G62" s="18">
        <f>H62-7</f>
        <v>43343</v>
      </c>
      <c r="H62" s="18">
        <f>I62-21</f>
        <v>43350</v>
      </c>
      <c r="I62" s="18">
        <f>J62-6</f>
        <v>43371</v>
      </c>
      <c r="J62" s="18">
        <v>43377</v>
      </c>
      <c r="K62" s="16">
        <v>3</v>
      </c>
      <c r="L62" s="23" t="s">
        <v>13</v>
      </c>
    </row>
    <row r="63" spans="1:12" ht="114" customHeight="1" x14ac:dyDescent="0.25">
      <c r="A63" s="23" t="s">
        <v>13</v>
      </c>
      <c r="B63" s="23">
        <v>2519</v>
      </c>
      <c r="C63" s="23" t="s">
        <v>73</v>
      </c>
      <c r="D63" s="23" t="s">
        <v>41</v>
      </c>
      <c r="E63" s="23" t="s">
        <v>299</v>
      </c>
      <c r="F63" s="52" t="s">
        <v>309</v>
      </c>
      <c r="G63" s="18">
        <v>43364</v>
      </c>
      <c r="H63" s="18">
        <f>G63+7</f>
        <v>43371</v>
      </c>
      <c r="I63" s="18">
        <v>43392</v>
      </c>
      <c r="J63" s="18">
        <v>43398</v>
      </c>
      <c r="K63" s="16">
        <v>3</v>
      </c>
      <c r="L63" s="23" t="s">
        <v>13</v>
      </c>
    </row>
    <row r="64" spans="1:12" ht="138" customHeight="1" x14ac:dyDescent="0.25">
      <c r="A64" s="23" t="s">
        <v>13</v>
      </c>
      <c r="B64" s="23">
        <v>2520</v>
      </c>
      <c r="C64" s="23" t="s">
        <v>310</v>
      </c>
      <c r="D64" s="23" t="s">
        <v>7</v>
      </c>
      <c r="E64" s="23" t="s">
        <v>299</v>
      </c>
      <c r="F64" s="52" t="s">
        <v>311</v>
      </c>
      <c r="G64" s="18">
        <v>43371</v>
      </c>
      <c r="H64" s="18">
        <f>G64+7</f>
        <v>43378</v>
      </c>
      <c r="I64" s="18">
        <v>43399</v>
      </c>
      <c r="J64" s="18">
        <v>43405</v>
      </c>
      <c r="K64" s="16">
        <v>3</v>
      </c>
      <c r="L64" s="23" t="s">
        <v>13</v>
      </c>
    </row>
    <row r="65" spans="1:12" ht="206.25" customHeight="1" x14ac:dyDescent="0.25">
      <c r="A65" s="23" t="s">
        <v>13</v>
      </c>
      <c r="B65" s="23">
        <v>2521</v>
      </c>
      <c r="C65" s="23" t="s">
        <v>312</v>
      </c>
      <c r="D65" s="23" t="s">
        <v>296</v>
      </c>
      <c r="E65" s="23" t="s">
        <v>6</v>
      </c>
      <c r="F65" s="52" t="s">
        <v>313</v>
      </c>
      <c r="G65" s="18">
        <f>H65-7</f>
        <v>43385</v>
      </c>
      <c r="H65" s="18">
        <f>I65-21</f>
        <v>43392</v>
      </c>
      <c r="I65" s="18">
        <f>J65-6</f>
        <v>43413</v>
      </c>
      <c r="J65" s="18">
        <v>43419</v>
      </c>
      <c r="K65" s="16">
        <v>3</v>
      </c>
      <c r="L65" s="23" t="s">
        <v>13</v>
      </c>
    </row>
    <row r="66" spans="1:12" ht="117.75" customHeight="1" x14ac:dyDescent="0.25">
      <c r="A66" s="23" t="s">
        <v>13</v>
      </c>
      <c r="B66" s="23">
        <v>2522</v>
      </c>
      <c r="C66" s="23" t="s">
        <v>298</v>
      </c>
      <c r="D66" s="23" t="s">
        <v>7</v>
      </c>
      <c r="E66" s="23" t="s">
        <v>299</v>
      </c>
      <c r="F66" s="52" t="s">
        <v>314</v>
      </c>
      <c r="G66" s="18">
        <f>H66-7</f>
        <v>43392</v>
      </c>
      <c r="H66" s="18">
        <f>I66-21</f>
        <v>43399</v>
      </c>
      <c r="I66" s="18">
        <f>J66-6</f>
        <v>43420</v>
      </c>
      <c r="J66" s="18">
        <v>43426</v>
      </c>
      <c r="K66" s="16">
        <v>3</v>
      </c>
      <c r="L66" s="23" t="s">
        <v>13</v>
      </c>
    </row>
    <row r="67" spans="1:12" ht="156.75" customHeight="1" x14ac:dyDescent="0.25">
      <c r="A67" s="23" t="s">
        <v>13</v>
      </c>
      <c r="B67" s="23">
        <v>2523</v>
      </c>
      <c r="C67" s="23" t="s">
        <v>315</v>
      </c>
      <c r="D67" s="23" t="s">
        <v>7</v>
      </c>
      <c r="E67" s="23" t="s">
        <v>6</v>
      </c>
      <c r="F67" s="52" t="s">
        <v>316</v>
      </c>
      <c r="G67" s="18">
        <v>43441</v>
      </c>
      <c r="H67" s="18">
        <f>G67+7</f>
        <v>43448</v>
      </c>
      <c r="I67" s="18">
        <v>43469</v>
      </c>
      <c r="J67" s="18">
        <v>43475</v>
      </c>
      <c r="K67" s="16">
        <v>3</v>
      </c>
      <c r="L67" s="23" t="s">
        <v>13</v>
      </c>
    </row>
    <row r="68" spans="1:12" ht="201" customHeight="1" x14ac:dyDescent="0.25">
      <c r="A68" s="23" t="s">
        <v>13</v>
      </c>
      <c r="B68" s="23">
        <v>2524</v>
      </c>
      <c r="C68" s="23" t="s">
        <v>317</v>
      </c>
      <c r="D68" s="23" t="s">
        <v>296</v>
      </c>
      <c r="E68" s="23" t="s">
        <v>6</v>
      </c>
      <c r="F68" s="52" t="s">
        <v>318</v>
      </c>
      <c r="G68" s="18">
        <f>H68-7</f>
        <v>43483</v>
      </c>
      <c r="H68" s="18">
        <f>I68-21</f>
        <v>43490</v>
      </c>
      <c r="I68" s="18">
        <f>J68-6</f>
        <v>43511</v>
      </c>
      <c r="J68" s="18">
        <v>43517</v>
      </c>
      <c r="K68" s="16">
        <v>3</v>
      </c>
      <c r="L68" s="23" t="s">
        <v>13</v>
      </c>
    </row>
    <row r="69" spans="1:12" ht="89.25" customHeight="1" x14ac:dyDescent="0.25">
      <c r="A69" s="23" t="s">
        <v>13</v>
      </c>
      <c r="B69" s="23">
        <v>2367</v>
      </c>
      <c r="C69" s="23" t="s">
        <v>263</v>
      </c>
      <c r="D69" s="23" t="s">
        <v>2</v>
      </c>
      <c r="E69" s="23" t="s">
        <v>6</v>
      </c>
      <c r="F69" s="52" t="s">
        <v>319</v>
      </c>
      <c r="G69" s="18">
        <v>43140</v>
      </c>
      <c r="H69" s="18">
        <v>43140</v>
      </c>
      <c r="I69" s="18">
        <v>43140</v>
      </c>
      <c r="J69" s="18">
        <v>43174</v>
      </c>
      <c r="K69" s="16">
        <v>25</v>
      </c>
      <c r="L69" s="23" t="s">
        <v>13</v>
      </c>
    </row>
    <row r="70" spans="1:12" ht="150.75" customHeight="1" x14ac:dyDescent="0.25">
      <c r="A70" s="23" t="s">
        <v>13</v>
      </c>
      <c r="B70" s="23">
        <v>2525</v>
      </c>
      <c r="C70" s="23" t="s">
        <v>320</v>
      </c>
      <c r="D70" s="23" t="s">
        <v>296</v>
      </c>
      <c r="E70" s="23" t="s">
        <v>299</v>
      </c>
      <c r="F70" s="52" t="s">
        <v>321</v>
      </c>
      <c r="G70" s="18">
        <v>43511</v>
      </c>
      <c r="H70" s="18">
        <f>G70+7</f>
        <v>43518</v>
      </c>
      <c r="I70" s="18">
        <v>43539</v>
      </c>
      <c r="J70" s="18">
        <v>43545</v>
      </c>
      <c r="K70" s="16">
        <v>3</v>
      </c>
      <c r="L70" s="23" t="s">
        <v>13</v>
      </c>
    </row>
  </sheetData>
  <customSheetViews>
    <customSheetView guid="{185A5CD5-3184-493D-8586-15BEEE1E3F5A}" scale="60" state="hidden">
      <selection activeCell="J44" sqref="J44"/>
      <pageMargins left="0.7" right="0.7" top="0.75" bottom="0.75" header="0.3" footer="0.3"/>
    </customSheetView>
    <customSheetView guid="{A14B8E4B-3F8F-4606-8E44-39BB9FEA4A2E}" scale="60" showAutoFilter="1">
      <selection activeCell="A26" sqref="A26:XFD26"/>
      <pageMargins left="0.7" right="0.7" top="0.75" bottom="0.75" header="0.3" footer="0.3"/>
      <autoFilter ref="A1:L70"/>
    </customSheetView>
    <customSheetView guid="{5B3AED00-93DF-4FAB-9F3C-5DA9CBE9CC8B}" scale="60" state="hidden">
      <selection activeCell="J44" sqref="J44"/>
      <pageMargins left="0.7" right="0.7" top="0.75" bottom="0.75" header="0.3" footer="0.3"/>
    </customSheetView>
    <customSheetView guid="{22257EB2-3327-40FC-8113-145770006338}" scale="60" topLeftCell="A53">
      <selection activeCell="C70" sqref="C56:C70"/>
      <pageMargins left="0.7" right="0.7" top="0.75" bottom="0.75" header="0.3" footer="0.3"/>
    </customSheetView>
    <customSheetView guid="{A419E118-27CE-453F-8E2E-57861CD2041E}" scale="60" showAutoFilter="1" topLeftCell="A46">
      <selection activeCell="F49" sqref="F49"/>
      <pageMargins left="0.7" right="0.7" top="0.75" bottom="0.75" header="0.3" footer="0.3"/>
      <autoFilter ref="A3:L70"/>
    </customSheetView>
    <customSheetView guid="{73078B99-6B6B-4F3B-AEEA-5AC4F88B9E68}" scale="60" state="hidden">
      <selection activeCell="J44" sqref="J44"/>
      <pageMargins left="0.7" right="0.7" top="0.75" bottom="0.75" header="0.3" footer="0.3"/>
    </customSheetView>
  </customSheetView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workbookViewId="0">
      <selection activeCell="E13" sqref="E13"/>
    </sheetView>
  </sheetViews>
  <sheetFormatPr defaultRowHeight="15" x14ac:dyDescent="0.25"/>
  <sheetData>
    <row r="1" spans="1:10" thickBot="1" x14ac:dyDescent="0.35"/>
    <row r="2" spans="1:10" ht="42" thickBot="1" x14ac:dyDescent="0.35">
      <c r="A2" s="62" t="s">
        <v>196</v>
      </c>
      <c r="B2" s="73" t="s">
        <v>195</v>
      </c>
      <c r="C2" s="63" t="s">
        <v>194</v>
      </c>
      <c r="D2" s="63" t="s">
        <v>193</v>
      </c>
      <c r="E2" s="63" t="s">
        <v>192</v>
      </c>
      <c r="F2" s="63" t="s">
        <v>191</v>
      </c>
      <c r="G2" s="64" t="s">
        <v>190</v>
      </c>
      <c r="H2" s="64" t="s">
        <v>189</v>
      </c>
      <c r="I2" s="64" t="s">
        <v>188</v>
      </c>
      <c r="J2" s="65" t="s">
        <v>187</v>
      </c>
    </row>
  </sheetData>
  <customSheetViews>
    <customSheetView guid="{185A5CD5-3184-493D-8586-15BEEE1E3F5A}" state="hidden">
      <selection activeCell="E13" sqref="E13"/>
      <pageMargins left="0.7" right="0.7" top="0.75" bottom="0.75" header="0.3" footer="0.3"/>
    </customSheetView>
    <customSheetView guid="{A14B8E4B-3F8F-4606-8E44-39BB9FEA4A2E}" state="hidden">
      <selection activeCell="E13" sqref="E13"/>
      <pageMargins left="0.7" right="0.7" top="0.75" bottom="0.75" header="0.3" footer="0.3"/>
    </customSheetView>
    <customSheetView guid="{5B3AED00-93DF-4FAB-9F3C-5DA9CBE9CC8B}" state="hidden">
      <selection activeCell="E13" sqref="E13"/>
      <pageMargins left="0.7" right="0.7" top="0.75" bottom="0.75" header="0.3" footer="0.3"/>
    </customSheetView>
    <customSheetView guid="{22257EB2-3327-40FC-8113-145770006338}" state="hidden">
      <selection activeCell="E13" sqref="E13"/>
      <pageMargins left="0.7" right="0.7" top="0.75" bottom="0.75" header="0.3" footer="0.3"/>
    </customSheetView>
    <customSheetView guid="{A419E118-27CE-453F-8E2E-57861CD2041E}" state="hidden">
      <selection activeCell="E13" sqref="E13"/>
      <pageMargins left="0.7" right="0.7" top="0.75" bottom="0.75" header="0.3" footer="0.3"/>
    </customSheetView>
    <customSheetView guid="{73078B99-6B6B-4F3B-AEEA-5AC4F88B9E68}" state="hidden">
      <selection activeCell="E13" sqref="E13"/>
      <pageMargins left="0.7" right="0.7" top="0.75" bottom="0.75" header="0.3" footer="0.3"/>
    </customSheetView>
  </customSheetView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N65"/>
  <sheetViews>
    <sheetView zoomScale="80" zoomScaleNormal="80" workbookViewId="0">
      <selection activeCell="F18" sqref="F18"/>
    </sheetView>
  </sheetViews>
  <sheetFormatPr defaultRowHeight="15" x14ac:dyDescent="0.25"/>
  <cols>
    <col min="1" max="1" width="20.42578125" customWidth="1"/>
    <col min="2" max="2" width="8.5703125" customWidth="1"/>
    <col min="3" max="3" width="21.140625" customWidth="1"/>
    <col min="4" max="4" width="9.85546875" customWidth="1"/>
    <col min="5" max="5" width="16.42578125" customWidth="1"/>
    <col min="6" max="6" width="79" customWidth="1"/>
    <col min="7" max="7" width="10.5703125" bestFit="1" customWidth="1"/>
    <col min="8" max="9" width="10.28515625" bestFit="1" customWidth="1"/>
    <col min="10" max="10" width="10.5703125" bestFit="1" customWidth="1"/>
    <col min="11" max="11" width="8.7109375" bestFit="1" customWidth="1"/>
  </cols>
  <sheetData>
    <row r="1" spans="1:11" ht="15.75" thickBot="1" x14ac:dyDescent="0.3">
      <c r="A1" s="66" t="s">
        <v>439</v>
      </c>
      <c r="K1" s="98"/>
    </row>
    <row r="2" spans="1:11" ht="39" thickBot="1" x14ac:dyDescent="0.3">
      <c r="A2" s="62" t="s">
        <v>196</v>
      </c>
      <c r="B2" s="63" t="s">
        <v>195</v>
      </c>
      <c r="C2" s="63" t="s">
        <v>194</v>
      </c>
      <c r="D2" s="63" t="s">
        <v>193</v>
      </c>
      <c r="E2" s="63" t="s">
        <v>192</v>
      </c>
      <c r="F2" s="63" t="s">
        <v>191</v>
      </c>
      <c r="G2" s="64" t="s">
        <v>190</v>
      </c>
      <c r="H2" s="64" t="s">
        <v>189</v>
      </c>
      <c r="I2" s="64" t="s">
        <v>188</v>
      </c>
      <c r="J2" s="65" t="s">
        <v>187</v>
      </c>
      <c r="K2" s="91" t="s">
        <v>185</v>
      </c>
    </row>
    <row r="3" spans="1:11" s="90" customFormat="1" ht="129.6" hidden="1" x14ac:dyDescent="0.3">
      <c r="A3" s="125" t="str">
        <f>VLOOKUP(C3,'2019-20 Final'!$C$4:$L$79,10,0)</f>
        <v>Beer &amp; Cider</v>
      </c>
      <c r="B3" s="93"/>
      <c r="C3" s="23" t="s">
        <v>293</v>
      </c>
      <c r="D3" s="93" t="str">
        <f>VLOOKUP($C3,'2019-20 Final'!$C:$F,2,0)</f>
        <v>Canada (Ontario)</v>
      </c>
      <c r="E3" s="93" t="str">
        <f>VLOOKUP($C3,'2019-20 Final'!$C:$F,3,0)</f>
        <v>Various</v>
      </c>
      <c r="F3" s="93" t="str">
        <f>VLOOKUP($C3,'2019-20 Final'!$C:$F,4,0)</f>
        <v>Ontario craft seasonal beers appropriate for fall. Stouts, Porters, Marzen, Harvest, Pumpkin, etc., will be considered. Available for a limited time only.
Sales success from a brewery retail store or on-premise (if applicable) will be considered, along with sales performance of current LCBO listings. Listing is active in retail – P7 through P9 (September 16 - December 8).
All tasting/lab and marketing samples must arrive labeled with the NISS or LCBO #. All lab samples go to the attention of Karen Carter.</v>
      </c>
      <c r="G3" s="126">
        <v>43889</v>
      </c>
      <c r="H3" s="126">
        <v>43896</v>
      </c>
      <c r="I3" s="126">
        <v>43917</v>
      </c>
      <c r="J3" s="127">
        <v>43923</v>
      </c>
      <c r="K3" s="128">
        <f>VLOOKUP(C3,'2019-20 Final'!$C:$K,9,0)</f>
        <v>3</v>
      </c>
    </row>
    <row r="4" spans="1:11" ht="43.15" hidden="1" customHeight="1" x14ac:dyDescent="0.35">
      <c r="A4" s="125" t="s">
        <v>49</v>
      </c>
      <c r="B4" s="93"/>
      <c r="C4" s="23" t="s">
        <v>403</v>
      </c>
      <c r="D4" s="93" t="s">
        <v>79</v>
      </c>
      <c r="E4" s="93" t="s">
        <v>427</v>
      </c>
      <c r="F4" s="93" t="s">
        <v>426</v>
      </c>
      <c r="G4" s="126">
        <v>43896</v>
      </c>
      <c r="H4" s="126">
        <v>43903</v>
      </c>
      <c r="I4" s="126">
        <v>43924</v>
      </c>
      <c r="J4" s="127">
        <v>43930</v>
      </c>
      <c r="K4" s="128">
        <v>6</v>
      </c>
    </row>
    <row r="5" spans="1:11" ht="43.15" hidden="1" customHeight="1" x14ac:dyDescent="0.35">
      <c r="A5" s="125" t="s">
        <v>13</v>
      </c>
      <c r="B5" s="93"/>
      <c r="C5" s="23" t="s">
        <v>401</v>
      </c>
      <c r="D5" s="93" t="s">
        <v>67</v>
      </c>
      <c r="E5" s="93" t="s">
        <v>6</v>
      </c>
      <c r="F5" s="93" t="s">
        <v>400</v>
      </c>
      <c r="G5" s="126">
        <v>43903</v>
      </c>
      <c r="H5" s="126">
        <v>43910</v>
      </c>
      <c r="I5" s="126">
        <v>43931</v>
      </c>
      <c r="J5" s="127">
        <v>43937</v>
      </c>
      <c r="K5" s="128">
        <v>3</v>
      </c>
    </row>
    <row r="6" spans="1:11" ht="90" x14ac:dyDescent="0.25">
      <c r="A6" s="125" t="str">
        <f>VLOOKUP(C6,'2019-20 Final'!$C$4:$L$79,10,0)</f>
        <v>Spirits</v>
      </c>
      <c r="B6" s="93"/>
      <c r="C6" s="23" t="s">
        <v>268</v>
      </c>
      <c r="D6" s="93" t="str">
        <f>VLOOKUP($C6,'2019-20 Final'!$C:$F,2,0)</f>
        <v>All Countries</v>
      </c>
      <c r="E6" s="93" t="str">
        <f>VLOOKUP($C6,'2019-20 Final'!$C:$F,3,0)</f>
        <v>Various</v>
      </c>
      <c r="F6" s="93" t="str">
        <f>VLOOKUP($C6,'2019-20 Final'!$C:$F,4,0)</f>
        <v>Seeking 'online only' gifting offers for key occasions (i.e., stock your bar gift pack + free cocktail accessories VA &amp; recipe booklet with purchase) or products with corporate and personal gifting potential (i.e., customizable or wrapped gifts: pick your bottle's vessel/bag/box, wrap, ribbon, personalized gift tag). Please upload a file with offer details (i.e., products or accessories included). Spirits products included in the packs must already be listed items. NO SAMPLES REQUIRED.</v>
      </c>
      <c r="G6" s="126">
        <v>43910</v>
      </c>
      <c r="H6" s="126">
        <v>43917</v>
      </c>
      <c r="I6" s="126">
        <v>43938</v>
      </c>
      <c r="J6" s="127">
        <v>43944</v>
      </c>
      <c r="K6" s="128">
        <f>VLOOKUP(C6,'2019-20 Final'!$C:$K,9,0)</f>
        <v>10</v>
      </c>
    </row>
    <row r="7" spans="1:11" ht="144" hidden="1" x14ac:dyDescent="0.3">
      <c r="A7" s="125" t="str">
        <f>VLOOKUP(C7,'2019-20 Final'!$C$4:$L$79,10,0)</f>
        <v>Beer &amp; Cider</v>
      </c>
      <c r="B7" s="93"/>
      <c r="C7" s="23" t="s">
        <v>295</v>
      </c>
      <c r="D7" s="93" t="str">
        <f>VLOOKUP($C7,'2019-20 Final'!$C:$F,2,0)</f>
        <v>All Countries (excluding Ontario Craft Beer)</v>
      </c>
      <c r="E7" s="93" t="str">
        <f>VLOOKUP($C7,'2019-20 Final'!$C:$F,3,0)</f>
        <v>Various</v>
      </c>
      <c r="F7" s="93" t="str">
        <f>VLOOKUP($C7,'2019-20 Final'!$C:$F,4,0)</f>
        <v>Products appropriate for the spring season that will appeal to a craft beer enthusiast (Bock, Imperial IPA's, sour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P13 through P2.
All tasting/lab and marketing samples must arrive labeled with the NISS or LCBO #. All lab samples go to the attention of Karen Carter.</v>
      </c>
      <c r="G7" s="126">
        <v>43917</v>
      </c>
      <c r="H7" s="126">
        <v>43924</v>
      </c>
      <c r="I7" s="126">
        <v>43945</v>
      </c>
      <c r="J7" s="127">
        <v>43951</v>
      </c>
      <c r="K7" s="128">
        <f>VLOOKUP(C7,'2019-20 Final'!$C:$K,9,0)</f>
        <v>3</v>
      </c>
    </row>
    <row r="8" spans="1:11" ht="28.9" hidden="1" x14ac:dyDescent="0.35">
      <c r="A8" s="125" t="s">
        <v>32</v>
      </c>
      <c r="B8" s="93"/>
      <c r="C8" s="23" t="s">
        <v>204</v>
      </c>
      <c r="D8" s="93" t="s">
        <v>7</v>
      </c>
      <c r="E8" s="93" t="s">
        <v>6</v>
      </c>
      <c r="F8" s="93" t="s">
        <v>205</v>
      </c>
      <c r="G8" s="126">
        <v>43917</v>
      </c>
      <c r="H8" s="126">
        <v>43924</v>
      </c>
      <c r="I8" s="126">
        <v>43945</v>
      </c>
      <c r="J8" s="127">
        <v>43951</v>
      </c>
      <c r="K8" s="128">
        <v>25</v>
      </c>
    </row>
    <row r="9" spans="1:11" ht="159" hidden="1" customHeight="1" x14ac:dyDescent="0.35">
      <c r="A9" s="125" t="s">
        <v>395</v>
      </c>
      <c r="B9" s="93"/>
      <c r="C9" s="23" t="s">
        <v>394</v>
      </c>
      <c r="D9" s="93" t="s">
        <v>396</v>
      </c>
      <c r="E9" s="93" t="s">
        <v>6</v>
      </c>
      <c r="F9" s="142" t="s">
        <v>399</v>
      </c>
      <c r="G9" s="126">
        <v>43924</v>
      </c>
      <c r="H9" s="126">
        <v>43931</v>
      </c>
      <c r="I9" s="126">
        <v>43952</v>
      </c>
      <c r="J9" s="127">
        <v>43958</v>
      </c>
      <c r="K9" s="128">
        <v>10</v>
      </c>
    </row>
    <row r="10" spans="1:11" ht="159" hidden="1" customHeight="1" x14ac:dyDescent="0.35">
      <c r="A10" s="125" t="s">
        <v>395</v>
      </c>
      <c r="B10" s="93"/>
      <c r="C10" s="23" t="s">
        <v>394</v>
      </c>
      <c r="D10" s="93" t="s">
        <v>398</v>
      </c>
      <c r="E10" s="93" t="s">
        <v>6</v>
      </c>
      <c r="F10" s="142" t="s">
        <v>399</v>
      </c>
      <c r="G10" s="126">
        <v>43924</v>
      </c>
      <c r="H10" s="126">
        <v>43931</v>
      </c>
      <c r="I10" s="126">
        <v>43952</v>
      </c>
      <c r="J10" s="127">
        <v>43958</v>
      </c>
      <c r="K10" s="128">
        <v>10</v>
      </c>
    </row>
    <row r="11" spans="1:11" ht="159" hidden="1" customHeight="1" x14ac:dyDescent="0.35">
      <c r="A11" s="125" t="s">
        <v>395</v>
      </c>
      <c r="B11" s="93"/>
      <c r="C11" s="23" t="s">
        <v>394</v>
      </c>
      <c r="D11" s="93" t="s">
        <v>397</v>
      </c>
      <c r="E11" s="93" t="s">
        <v>6</v>
      </c>
      <c r="F11" s="142" t="s">
        <v>399</v>
      </c>
      <c r="G11" s="126">
        <v>43924</v>
      </c>
      <c r="H11" s="126">
        <v>43931</v>
      </c>
      <c r="I11" s="126">
        <v>43952</v>
      </c>
      <c r="J11" s="127">
        <v>43958</v>
      </c>
      <c r="K11" s="128">
        <v>10</v>
      </c>
    </row>
    <row r="12" spans="1:11" ht="115.15" hidden="1" x14ac:dyDescent="0.3">
      <c r="A12" s="125" t="str">
        <f>VLOOKUP(C12,'2019-20 Final'!$C$4:$L$79,10,0)</f>
        <v>Beer &amp; Cider</v>
      </c>
      <c r="B12" s="93"/>
      <c r="C12" s="23" t="s">
        <v>298</v>
      </c>
      <c r="D12" s="93" t="str">
        <f>VLOOKUP($C12,'2019-20 Final'!$C:$F,2,0)</f>
        <v>Canada (Ontario)</v>
      </c>
      <c r="E12" s="93" t="str">
        <f>VLOOKUP($C12,'2019-20 Final'!$C:$F,3,0)</f>
        <v>Competitive With Current Assortment</v>
      </c>
      <c r="F12" s="140" t="str">
        <f>VLOOKUP($C12,'2019-20 Final'!$C:$F,4,0)</f>
        <v>Submissions from existing suppliers to the LCBO of Ontario craft beer for new year-round listings.
Sales success from a brewery retail store or on-premise (if applicable) will be considered, along with sales performance of current LCBO listings.
All tasting/ LAB, Marketing samples must arrive labeled with the NISS or LCBO #.  All lab samples go to the attention of Karen Carter.</v>
      </c>
      <c r="G12" s="139">
        <v>43938</v>
      </c>
      <c r="H12" s="126">
        <v>43945</v>
      </c>
      <c r="I12" s="126">
        <v>43966</v>
      </c>
      <c r="J12" s="127">
        <v>43972</v>
      </c>
      <c r="K12" s="128">
        <f>VLOOKUP(C12,'2019-20 Final'!$C:$K,9,0)</f>
        <v>3</v>
      </c>
    </row>
    <row r="13" spans="1:11" ht="145.15" hidden="1" x14ac:dyDescent="0.35">
      <c r="A13" s="125" t="str">
        <f>VLOOKUP(C13,'2019-20 Final'!$C$4:$L$79,10,0)</f>
        <v>Beer &amp; Cider</v>
      </c>
      <c r="B13" s="93"/>
      <c r="C13" s="23" t="s">
        <v>368</v>
      </c>
      <c r="D13" s="93" t="str">
        <f>VLOOKUP($C13,'2019-20 Final'!$C:$F,2,0)</f>
        <v>Canada (Ontario)</v>
      </c>
      <c r="E13" s="93" t="str">
        <f>VLOOKUP($C13,'2019-20 Final'!$C:$F,3,0)</f>
        <v>Various</v>
      </c>
      <c r="F13" s="93" t="s">
        <v>392</v>
      </c>
      <c r="G13" s="139">
        <v>43938</v>
      </c>
      <c r="H13" s="126">
        <v>43945</v>
      </c>
      <c r="I13" s="126">
        <v>43966</v>
      </c>
      <c r="J13" s="127">
        <v>43972</v>
      </c>
      <c r="K13" s="128">
        <f>VLOOKUP(C13,'2019-20 Final'!$C:$K,9,0)</f>
        <v>3</v>
      </c>
    </row>
    <row r="14" spans="1:11" ht="105.4" customHeight="1" x14ac:dyDescent="0.25">
      <c r="A14" s="125" t="str">
        <f>VLOOKUP(C14,'2019-20 Final'!$C$4:$L$79,10,0)</f>
        <v>Brown spirits</v>
      </c>
      <c r="B14" s="93"/>
      <c r="C14" s="43" t="s">
        <v>410</v>
      </c>
      <c r="D14" s="93" t="str">
        <f>VLOOKUP($C14,'2019-20 Final'!$C:$F,2,0)</f>
        <v>All Countries</v>
      </c>
      <c r="E14" s="93" t="str">
        <f>VLOOKUP($C14,'2019-20 Final'!$C:$F,3,0)</f>
        <v>$39.95 - $500 +</v>
      </c>
      <c r="F14" s="93" t="str">
        <f>VLOOKUP($C14,'2019-20 Final'!$C:$F,4,0)</f>
        <v>Premium whiskies from around the world. Products should be unique, award winning and highly regarded. Preference may be given to new brands or emerging regions new to the Ontario market. Submissions are considered for a quarterly release in the Whisky Shop program (135 stores), Enhanced Whisky Shop or e-commerce. Turn 2: Duration Feb. to May. 750mL or 700ml are encouraged. Distillery features may be considered, meaning 3-5 products from one distillery will be featured. To be considered for a distillery feature, a written proposal must be submitted to the Category team prior to the pre-submission deadline.</v>
      </c>
      <c r="G14" s="126">
        <v>43945</v>
      </c>
      <c r="H14" s="126">
        <v>43952</v>
      </c>
      <c r="I14" s="126">
        <v>43973</v>
      </c>
      <c r="J14" s="127">
        <v>43979</v>
      </c>
      <c r="K14" s="128">
        <f>VLOOKUP(C14,'2019-20 Final'!$C:$K,9,0)</f>
        <v>10</v>
      </c>
    </row>
    <row r="15" spans="1:11" ht="105.4" customHeight="1" x14ac:dyDescent="0.25">
      <c r="A15" s="125" t="s">
        <v>138</v>
      </c>
      <c r="B15" s="93"/>
      <c r="C15" s="23" t="s">
        <v>158</v>
      </c>
      <c r="D15" s="93" t="s">
        <v>41</v>
      </c>
      <c r="E15" s="93" t="s">
        <v>419</v>
      </c>
      <c r="F15" s="93" t="s">
        <v>420</v>
      </c>
      <c r="G15" s="126">
        <v>43924</v>
      </c>
      <c r="H15" s="126">
        <v>43931</v>
      </c>
      <c r="I15" s="126">
        <v>43952</v>
      </c>
      <c r="J15" s="127">
        <v>43958</v>
      </c>
      <c r="K15" s="128">
        <v>4</v>
      </c>
    </row>
    <row r="16" spans="1:11" ht="115.15" hidden="1" x14ac:dyDescent="0.3">
      <c r="A16" s="125" t="str">
        <f>VLOOKUP(C16,'2019-20 Final'!$C$4:$L$79,10,0)</f>
        <v>Beer &amp; Cider</v>
      </c>
      <c r="B16" s="93"/>
      <c r="C16" s="23" t="s">
        <v>301</v>
      </c>
      <c r="D16" s="93" t="str">
        <f>VLOOKUP($C16,'2019-20 Final'!$C:$F,2,0)</f>
        <v>Canada (Ontario)</v>
      </c>
      <c r="E16" s="93" t="str">
        <f>VLOOKUP($C16,'2019-20 Final'!$C:$F,3,0)</f>
        <v>Competitive With Current Assortment</v>
      </c>
      <c r="F16" s="93" t="str">
        <f>VLOOKUP($C16,'2019-20 Final'!$C:$F,4,0)</f>
        <v>Submissions  for year-round listings from from Ontario craft breweries and cideries new to the LCBO. Should have year-round appeal and be positioned as the flagship brand.
Pricing worksheets available on the Doing Business With LCBO website. The minimum sales target for this product is an average of 20 litres per store per four-week period.
All tasting/lab and marketing samples must arrive labeled with the NISS or LCBO #. All lab samples go to the attention of Karen Carter.</v>
      </c>
      <c r="G16" s="126">
        <v>43952</v>
      </c>
      <c r="H16" s="126">
        <v>43959</v>
      </c>
      <c r="I16" s="126">
        <v>43980</v>
      </c>
      <c r="J16" s="127">
        <v>43986</v>
      </c>
      <c r="K16" s="128">
        <f>VLOOKUP(C16,'2019-20 Final'!$C:$K,9,0)</f>
        <v>3</v>
      </c>
    </row>
    <row r="17" spans="1:14" ht="43.15" hidden="1" customHeight="1" x14ac:dyDescent="0.35">
      <c r="A17" s="125" t="s">
        <v>49</v>
      </c>
      <c r="B17" s="93"/>
      <c r="C17" s="23" t="s">
        <v>402</v>
      </c>
      <c r="D17" s="93" t="s">
        <v>148</v>
      </c>
      <c r="E17" s="93" t="s">
        <v>436</v>
      </c>
      <c r="F17" s="93" t="s">
        <v>435</v>
      </c>
      <c r="G17" s="126">
        <v>43959</v>
      </c>
      <c r="H17" s="126">
        <v>43966</v>
      </c>
      <c r="I17" s="126">
        <v>43987</v>
      </c>
      <c r="J17" s="127">
        <v>43993</v>
      </c>
      <c r="K17" s="128" t="e">
        <f>VLOOKUP(C17,'2019-20 Final'!$C:$K,9,0)</f>
        <v>#N/A</v>
      </c>
    </row>
    <row r="18" spans="1:14" ht="135" x14ac:dyDescent="0.25">
      <c r="A18" s="125" t="str">
        <f>VLOOKUP(C18,'2019-20 Final'!$C$4:$L$79,10,0)</f>
        <v>Spirits</v>
      </c>
      <c r="B18" s="93"/>
      <c r="C18" s="23" t="s">
        <v>19</v>
      </c>
      <c r="D18" s="93" t="str">
        <f>VLOOKUP($C18,'2019-20 Final'!$C:$F,2,0)</f>
        <v>Canada (Ontario)</v>
      </c>
      <c r="E18" s="93" t="str">
        <f>VLOOKUP($C18,'2019-20 Final'!$C:$F,3,0)</f>
        <v>$27.75+</v>
      </c>
      <c r="F18" s="93" t="str">
        <f>VLOOKUP($C18,'2019-20 Final'!$C:$F,4,0)</f>
        <v>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v>
      </c>
      <c r="G18" s="126">
        <v>43966</v>
      </c>
      <c r="H18" s="126">
        <v>43973</v>
      </c>
      <c r="I18" s="126">
        <v>43994</v>
      </c>
      <c r="J18" s="127">
        <v>44000</v>
      </c>
      <c r="K18" s="128">
        <f>VLOOKUP(C18,'2019-20 Final'!$C:$K,9,0)</f>
        <v>4</v>
      </c>
    </row>
    <row r="19" spans="1:14" ht="43.15" hidden="1" customHeight="1" x14ac:dyDescent="0.3">
      <c r="A19" s="125" t="s">
        <v>49</v>
      </c>
      <c r="B19" s="114"/>
      <c r="C19" s="23" t="s">
        <v>206</v>
      </c>
      <c r="D19" s="74" t="s">
        <v>47</v>
      </c>
      <c r="E19" s="74" t="s">
        <v>6</v>
      </c>
      <c r="F19" s="74" t="s">
        <v>207</v>
      </c>
      <c r="G19" s="126">
        <v>43973</v>
      </c>
      <c r="H19" s="126">
        <v>43980</v>
      </c>
      <c r="I19" s="126">
        <v>44001</v>
      </c>
      <c r="J19" s="127">
        <v>44007</v>
      </c>
      <c r="K19" s="128">
        <f>VLOOKUP(C19,'2019-20 Final'!$C:$K,9,0)</f>
        <v>25</v>
      </c>
    </row>
    <row r="20" spans="1:14" ht="43.15" hidden="1" customHeight="1" x14ac:dyDescent="0.3">
      <c r="A20" s="125" t="str">
        <f>VLOOKUP(C20,'2019-20 Final'!$C$4:$L$79,10,0)</f>
        <v>All Wines</v>
      </c>
      <c r="B20" s="93"/>
      <c r="C20" s="53" t="s">
        <v>224</v>
      </c>
      <c r="D20" s="93" t="str">
        <f>VLOOKUP($C20,'2019-20 Final'!$C:$F,2,0)</f>
        <v>All Countries</v>
      </c>
      <c r="E20" s="93" t="str">
        <f>VLOOKUP($C20,'2019-20 Final'!$C:$F,3,0)</f>
        <v>$7.95 - $18.95</v>
      </c>
      <c r="F20" s="93" t="str">
        <f>VLOOKUP($C20,'2019-20 Final'!$C:$F,4,0)</f>
        <v>All countries (including Canada – Ontario). This seasonal program runs from fiscal P13 to P7. A marketing fee of 5% of the total PO cost will be applied, up to a max. of $7,000 and a min. of $2,000. Considering both new and existing brands. Demand strong packaging, price/quality, current awards/accolades. Will consider both still/sparkling rosé, sweet and dry, and alternative formats. Additional IMAGE programming opportunities may exist for high volume purchases.</v>
      </c>
      <c r="G20" s="126">
        <v>43980</v>
      </c>
      <c r="H20" s="126">
        <v>43987</v>
      </c>
      <c r="I20" s="126">
        <v>44008</v>
      </c>
      <c r="J20" s="127">
        <v>44014</v>
      </c>
      <c r="K20" s="128">
        <f>VLOOKUP(C20,'2019-20 Final'!$C:$K,9,0)</f>
        <v>10</v>
      </c>
    </row>
    <row r="21" spans="1:14" ht="43.15" hidden="1" customHeight="1" x14ac:dyDescent="0.3">
      <c r="A21" s="125" t="str">
        <f>VLOOKUP(C21,'2019-20 Final'!$C$4:$L$79,10,0)</f>
        <v>Beer &amp; Cider</v>
      </c>
      <c r="B21" s="93"/>
      <c r="C21" s="23" t="s">
        <v>303</v>
      </c>
      <c r="D21" s="93" t="str">
        <f>VLOOKUP($C21,'2019-20 Final'!$C:$F,2,0)</f>
        <v>Canada (Ontario)</v>
      </c>
      <c r="E21" s="93" t="str">
        <f>VLOOKUP($C21,'2019-20 Final'!$C:$F,3,0)</f>
        <v>Various</v>
      </c>
      <c r="F21" s="93" t="str">
        <f>VLOOKUP($C21,'2019-20 Final'!$C:$F,4,0)</f>
        <v>Ontario craft seasonal beers appropriate for winter. Imperial stouts, barley wines, old ales, spiced &amp; strong ales, oak aged, etc., will be considered. Available for a limited time only. Sales success from a brewery retail store or on-premise (if applicable) will be considered, along with sales performance of current LCBO listings.
Listing is active in retail – P10 through P12 (December 9 - March 2).
All tasting/lab and marketing samples must arrive labeled with the NISS or LCBO #. All lab samples go to the attention of Karen Carter.</v>
      </c>
      <c r="G21" s="126">
        <v>43987</v>
      </c>
      <c r="H21" s="126">
        <v>43994</v>
      </c>
      <c r="I21" s="126">
        <v>44015</v>
      </c>
      <c r="J21" s="127">
        <v>44021</v>
      </c>
      <c r="K21" s="128">
        <f>VLOOKUP(C21,'2019-20 Final'!$C:$K,9,0)</f>
        <v>3</v>
      </c>
    </row>
    <row r="22" spans="1:14" ht="43.15" customHeight="1" x14ac:dyDescent="0.25">
      <c r="A22" s="125" t="s">
        <v>138</v>
      </c>
      <c r="B22" s="93"/>
      <c r="C22" s="23" t="s">
        <v>137</v>
      </c>
      <c r="D22" s="93" t="s">
        <v>41</v>
      </c>
      <c r="E22" s="93" t="s">
        <v>421</v>
      </c>
      <c r="F22" s="93" t="s">
        <v>422</v>
      </c>
      <c r="G22" s="126">
        <v>43994</v>
      </c>
      <c r="H22" s="126">
        <v>44001</v>
      </c>
      <c r="I22" s="126">
        <v>44022</v>
      </c>
      <c r="J22" s="127">
        <v>44028</v>
      </c>
      <c r="K22" s="128">
        <v>4</v>
      </c>
    </row>
    <row r="23" spans="1:14" ht="43.15" hidden="1" customHeight="1" x14ac:dyDescent="0.3">
      <c r="A23" s="125" t="s">
        <v>32</v>
      </c>
      <c r="B23" s="93"/>
      <c r="C23" s="23" t="s">
        <v>433</v>
      </c>
      <c r="D23" s="93" t="s">
        <v>7</v>
      </c>
      <c r="E23" s="93" t="s">
        <v>6</v>
      </c>
      <c r="F23" s="93" t="s">
        <v>331</v>
      </c>
      <c r="G23" s="126">
        <v>44001</v>
      </c>
      <c r="H23" s="126">
        <v>44008</v>
      </c>
      <c r="I23" s="126">
        <v>44029</v>
      </c>
      <c r="J23" s="127">
        <v>44035</v>
      </c>
      <c r="K23" s="128" t="e">
        <f>VLOOKUP(C23,'2019-20 Final'!$C:$K,9,0)</f>
        <v>#N/A</v>
      </c>
    </row>
    <row r="24" spans="1:14" ht="43.15" customHeight="1" x14ac:dyDescent="0.25">
      <c r="A24" s="125" t="str">
        <f>VLOOKUP(C24,'2019-20 Final'!$C$4:$L$79,10,0)</f>
        <v>White Spirits</v>
      </c>
      <c r="B24" s="93"/>
      <c r="C24" s="23" t="s">
        <v>140</v>
      </c>
      <c r="D24" s="93" t="s">
        <v>41</v>
      </c>
      <c r="E24" s="93" t="s">
        <v>421</v>
      </c>
      <c r="F24" s="93" t="s">
        <v>423</v>
      </c>
      <c r="G24" s="126">
        <v>44008</v>
      </c>
      <c r="H24" s="126">
        <v>44015</v>
      </c>
      <c r="I24" s="126">
        <v>44036</v>
      </c>
      <c r="J24" s="127">
        <v>44042</v>
      </c>
      <c r="K24" s="128">
        <v>4</v>
      </c>
    </row>
    <row r="25" spans="1:14" ht="69.599999999999994" hidden="1" customHeight="1" x14ac:dyDescent="0.3">
      <c r="A25" s="107"/>
      <c r="B25" s="114"/>
      <c r="C25" s="23"/>
      <c r="D25" s="74"/>
      <c r="E25" s="74"/>
      <c r="F25" s="74"/>
      <c r="G25" s="126">
        <v>44015</v>
      </c>
      <c r="H25" s="126">
        <v>44022</v>
      </c>
      <c r="I25" s="126">
        <v>44043</v>
      </c>
      <c r="J25" s="127">
        <v>44049</v>
      </c>
      <c r="K25" s="128" t="e">
        <f>VLOOKUP(C25,'2019-20 Final'!$C:$K,9,0)</f>
        <v>#N/A</v>
      </c>
    </row>
    <row r="26" spans="1:14" ht="172.9" hidden="1" x14ac:dyDescent="0.3">
      <c r="A26" s="125" t="str">
        <f>VLOOKUP(C26,'2019-20 Final'!$C$4:$L$79,10,0)</f>
        <v>Beer &amp; Cider</v>
      </c>
      <c r="B26" s="93"/>
      <c r="C26" s="23" t="s">
        <v>305</v>
      </c>
      <c r="D26" s="93" t="str">
        <f>VLOOKUP($C26,'2019-20 Final'!$C:$F,2,0)</f>
        <v>All Countries (excluding Ontario Craft Beer)</v>
      </c>
      <c r="E26" s="93" t="str">
        <f>VLOOKUP($C26,'2019-20 Final'!$C:$F,3,0)</f>
        <v>Various</v>
      </c>
      <c r="F26" s="93" t="str">
        <f>VLOOKUP($C26,'2019-20 Final'!$C:$F,4,0)</f>
        <v>Products appropriate for the summer season that will appeal to a craft beer enthusiast, such as wheat, fruit beers, saisons, etc., will be considered. All formats will be considered; however, single servings are preferred.  
Proven track record in other markets. Renowned or award winning with 90+ RateBeer scores. One-time purchase only. Distribution is limited to approximately 100 stores that are part of this program.
Listing is active in retail – P3 through P6.
All tasting/lab and marketing samples must arrive labeled with the NISS or LCBO #. All lab samples go to the attention of Karen Carter.</v>
      </c>
      <c r="G26" s="126">
        <v>44022</v>
      </c>
      <c r="H26" s="126">
        <v>44029</v>
      </c>
      <c r="I26" s="126">
        <v>44050</v>
      </c>
      <c r="J26" s="127">
        <v>44056</v>
      </c>
      <c r="K26" s="128">
        <f>VLOOKUP(C26,'2019-20 Final'!$C:$K,9,0)</f>
        <v>3</v>
      </c>
    </row>
    <row r="27" spans="1:14" ht="28.9" hidden="1" x14ac:dyDescent="0.3">
      <c r="A27" s="125" t="s">
        <v>32</v>
      </c>
      <c r="B27" s="93"/>
      <c r="C27" s="23" t="s">
        <v>228</v>
      </c>
      <c r="D27" s="93" t="s">
        <v>7</v>
      </c>
      <c r="E27" s="93" t="s">
        <v>6</v>
      </c>
      <c r="F27" s="93" t="s">
        <v>205</v>
      </c>
      <c r="G27" s="126">
        <v>44022</v>
      </c>
      <c r="H27" s="126">
        <v>44029</v>
      </c>
      <c r="I27" s="126">
        <v>44050</v>
      </c>
      <c r="J27" s="127">
        <v>44056</v>
      </c>
      <c r="K27" s="128">
        <v>25</v>
      </c>
    </row>
    <row r="28" spans="1:14" ht="43.15" hidden="1" customHeight="1" x14ac:dyDescent="0.3">
      <c r="A28" s="125" t="str">
        <f>VLOOKUP(C28,'2019-20 Final'!$C$4:$L$79,10,0)</f>
        <v>All Wines</v>
      </c>
      <c r="B28" s="93"/>
      <c r="C28" s="23" t="s">
        <v>239</v>
      </c>
      <c r="D28" s="93" t="str">
        <f>VLOOKUP($C28,'2019-20 Final'!$C:$F,2,0)</f>
        <v>All Countries</v>
      </c>
      <c r="E28" s="93" t="str">
        <f>VLOOKUP($C28,'2019-20 Final'!$C:$F,3,0)</f>
        <v>$8.95 - $15.95</v>
      </c>
      <c r="F28" s="93" t="str">
        <f>VLOOKUP($C28,'2019-20 Final'!$C:$F,4,0)</f>
        <v xml:space="preserve">Looking for still white, sparkling and flavoured wines (i.e., sangria) that capitalize on summer consumption behaviours. Also considering new format sizes such as single-serve wines. Preference for wines with labels that provide instant association with summer. Considering both new and existing brands. Exceptional price/value is paramount. </v>
      </c>
      <c r="G28" s="126">
        <v>44029</v>
      </c>
      <c r="H28" s="126">
        <v>44036</v>
      </c>
      <c r="I28" s="126">
        <v>44057</v>
      </c>
      <c r="J28" s="127">
        <v>44063</v>
      </c>
      <c r="K28" s="128">
        <f>VLOOKUP(C28,'2019-20 Final'!$C:$K,9,0)</f>
        <v>10</v>
      </c>
    </row>
    <row r="29" spans="1:14" ht="150" x14ac:dyDescent="0.25">
      <c r="A29" s="125" t="str">
        <f>VLOOKUP(C29,'2019-20 Final'!$C$4:$L$79,10,0)</f>
        <v>Brown Spirits</v>
      </c>
      <c r="B29" s="93"/>
      <c r="C29" s="43" t="s">
        <v>411</v>
      </c>
      <c r="D29" s="93" t="str">
        <f>VLOOKUP($C29,'2019-20 Final'!$C:$F,2,0)</f>
        <v>All Countries</v>
      </c>
      <c r="E29" s="93" t="str">
        <f>VLOOKUP($C29,'2019-20 Final'!$C:$F,3,0)</f>
        <v>$39.95-$500 +</v>
      </c>
      <c r="F29" s="93" t="str">
        <f>VLOOKUP($C29,'2019-20 Final'!$C:$F,4,0)</f>
        <v xml:space="preserve">Premium whiskies from around the world. Products should be unique, award winning and highly regarded. Preference may be given to new brands or emerging regions new to the Ontario market. Submissions are considered for a quarterly release in the Whisky Shop program (135 stores), Enhance Whisky Shop or e-commerce. The Spring turn duration is April to July. The summer turn duration is July to October. 750ml or 700ml equivalents are encouraged.
Distillery features may be considered, meaning 3-5 products from one distillery will be featured. To be considered for a distillery feature, a written proposal must be submitted to the category prior to the pre-submission deadline.
</v>
      </c>
      <c r="G29" s="126">
        <v>44036</v>
      </c>
      <c r="H29" s="126">
        <v>44043</v>
      </c>
      <c r="I29" s="126">
        <v>44064</v>
      </c>
      <c r="J29" s="127">
        <v>44070</v>
      </c>
      <c r="K29" s="128">
        <f>VLOOKUP(C29,'2019-20 Final'!$C:$K,9,0)</f>
        <v>10</v>
      </c>
    </row>
    <row r="30" spans="1:14" ht="244.9" hidden="1" x14ac:dyDescent="0.3">
      <c r="A30" s="125" t="str">
        <f>VLOOKUP(C30,'2019-20 Final'!$C$4:$L$79,10,0)</f>
        <v>Ready-To-Drink</v>
      </c>
      <c r="B30" s="93"/>
      <c r="C30" s="23" t="s">
        <v>101</v>
      </c>
      <c r="D30" s="93" t="str">
        <f>VLOOKUP($C30,'2019-20 Final'!$C:$F,2,0)</f>
        <v>All Countries</v>
      </c>
      <c r="E30" s="93" t="s">
        <v>391</v>
      </c>
      <c r="F30" s="93" t="s">
        <v>390</v>
      </c>
      <c r="G30" s="139">
        <v>44043</v>
      </c>
      <c r="H30" s="126">
        <v>44050</v>
      </c>
      <c r="I30" s="126">
        <v>44071</v>
      </c>
      <c r="J30" s="127">
        <v>44077</v>
      </c>
      <c r="K30" s="128">
        <f>VLOOKUP(C30,'2019-20 Final'!$C:$K,9,0)</f>
        <v>25</v>
      </c>
      <c r="N30" s="141"/>
    </row>
    <row r="31" spans="1:14" ht="115.15" hidden="1" x14ac:dyDescent="0.3">
      <c r="A31" s="125" t="s">
        <v>338</v>
      </c>
      <c r="B31" s="93"/>
      <c r="C31" s="23" t="s">
        <v>388</v>
      </c>
      <c r="D31" s="93" t="s">
        <v>41</v>
      </c>
      <c r="E31" s="93" t="s">
        <v>393</v>
      </c>
      <c r="F31" s="93" t="s">
        <v>389</v>
      </c>
      <c r="G31" s="139">
        <v>44043</v>
      </c>
      <c r="H31" s="126">
        <v>44050</v>
      </c>
      <c r="I31" s="126">
        <v>44071</v>
      </c>
      <c r="J31" s="127">
        <v>44077</v>
      </c>
      <c r="K31" s="128">
        <v>25</v>
      </c>
    </row>
    <row r="32" spans="1:14" ht="129.6" hidden="1" x14ac:dyDescent="0.3">
      <c r="A32" s="125" t="str">
        <f>VLOOKUP(C32,'2019-20 Final'!$C$4:$L$79,10,0)</f>
        <v>Beer &amp; Cider</v>
      </c>
      <c r="B32" s="93"/>
      <c r="C32" s="23" t="s">
        <v>307</v>
      </c>
      <c r="D32" s="93" t="str">
        <f>VLOOKUP($C32,'2019-20 Final'!$C:$F,2,0)</f>
        <v>Canada (Ontario)</v>
      </c>
      <c r="E32" s="93" t="str">
        <f>VLOOKUP($C32,'2019-20 Final'!$C:$F,3,0)</f>
        <v>Various</v>
      </c>
      <c r="F32" s="93" t="str">
        <f>VLOOKUP($C32,'2019-20 Final'!$C:$F,4,0)</f>
        <v>Ontario craft seasonal beers appropriate for spring. Imperial IPAs, Bock beers, sour beers, etc., will be considered. Available for a limited time only. Sales success from a brewery retail store or on-premise (if applicable) will be considered, along with sales performance of current LCBO listings.
Listing is active in retail – P13 through P2.
All tasting/lab and marketing samples must arrive labeled with the NISS or LCBO #. All lab samples go to the attention of Karen Carter.</v>
      </c>
      <c r="G32" s="126">
        <v>44050</v>
      </c>
      <c r="H32" s="126">
        <v>44057</v>
      </c>
      <c r="I32" s="126">
        <v>44078</v>
      </c>
      <c r="J32" s="127">
        <v>44084</v>
      </c>
      <c r="K32" s="128">
        <f>VLOOKUP(C32,'2019-20 Final'!$C:$K,9,0)</f>
        <v>3</v>
      </c>
    </row>
    <row r="33" spans="1:11" ht="135" x14ac:dyDescent="0.25">
      <c r="A33" s="125" t="str">
        <f>VLOOKUP(C33,'2019-20 Final'!$C$4:$L$79,10,0)</f>
        <v>Spirits</v>
      </c>
      <c r="B33" s="93"/>
      <c r="C33" s="23" t="s">
        <v>19</v>
      </c>
      <c r="D33" s="93" t="str">
        <f>VLOOKUP($C33,'2019-20 Final'!$C:$F,2,0)</f>
        <v>Canada (Ontario)</v>
      </c>
      <c r="E33" s="93" t="str">
        <f>VLOOKUP($C33,'2019-20 Final'!$C:$F,3,0)</f>
        <v>$27.75+</v>
      </c>
      <c r="F33" s="93" t="str">
        <f>VLOOKUP($C33,'2019-20 Final'!$C:$F,4,0)</f>
        <v>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v>
      </c>
      <c r="G33" s="126">
        <v>44057</v>
      </c>
      <c r="H33" s="126">
        <v>44064</v>
      </c>
      <c r="I33" s="126">
        <v>44085</v>
      </c>
      <c r="J33" s="127">
        <v>44091</v>
      </c>
      <c r="K33" s="128">
        <f>VLOOKUP(C33,'2019-20 Final'!$C:$K,9,0)</f>
        <v>4</v>
      </c>
    </row>
    <row r="34" spans="1:11" ht="43.15" hidden="1" x14ac:dyDescent="0.3">
      <c r="A34" s="107" t="s">
        <v>32</v>
      </c>
      <c r="B34" s="74"/>
      <c r="C34" s="23" t="s">
        <v>76</v>
      </c>
      <c r="D34" s="74" t="s">
        <v>7</v>
      </c>
      <c r="E34" s="74" t="s">
        <v>244</v>
      </c>
      <c r="F34" s="74" t="s">
        <v>245</v>
      </c>
      <c r="G34" s="126">
        <v>44057</v>
      </c>
      <c r="H34" s="126">
        <v>44064</v>
      </c>
      <c r="I34" s="126">
        <v>44085</v>
      </c>
      <c r="J34" s="127">
        <v>44091</v>
      </c>
      <c r="K34" s="128">
        <v>25</v>
      </c>
    </row>
    <row r="35" spans="1:11" ht="43.15" hidden="1" x14ac:dyDescent="0.3">
      <c r="A35" s="125" t="s">
        <v>49</v>
      </c>
      <c r="B35" s="114"/>
      <c r="C35" s="23" t="s">
        <v>229</v>
      </c>
      <c r="D35" s="74" t="s">
        <v>47</v>
      </c>
      <c r="E35" s="74" t="s">
        <v>6</v>
      </c>
      <c r="F35" s="74" t="s">
        <v>207</v>
      </c>
      <c r="G35" s="126">
        <v>44064</v>
      </c>
      <c r="H35" s="126">
        <v>44071</v>
      </c>
      <c r="I35" s="126">
        <v>44092</v>
      </c>
      <c r="J35" s="127">
        <v>44098</v>
      </c>
      <c r="K35" s="128">
        <v>4</v>
      </c>
    </row>
    <row r="36" spans="1:11" ht="57.6" hidden="1" x14ac:dyDescent="0.3">
      <c r="A36" s="125" t="s">
        <v>49</v>
      </c>
      <c r="B36" s="93"/>
      <c r="C36" s="23" t="s">
        <v>429</v>
      </c>
      <c r="D36" s="93" t="s">
        <v>165</v>
      </c>
      <c r="E36" s="93" t="s">
        <v>430</v>
      </c>
      <c r="F36" s="93" t="s">
        <v>431</v>
      </c>
      <c r="G36" s="126">
        <v>44064</v>
      </c>
      <c r="H36" s="126">
        <v>44071</v>
      </c>
      <c r="I36" s="126">
        <v>44092</v>
      </c>
      <c r="J36" s="127">
        <v>44098</v>
      </c>
      <c r="K36" s="128">
        <v>10</v>
      </c>
    </row>
    <row r="37" spans="1:11" ht="72" customHeight="1" x14ac:dyDescent="0.25">
      <c r="A37" s="125" t="str">
        <f>VLOOKUP(C37,'2019-20 Final'!$C$4:$L$79,10,0)</f>
        <v>White Spirits</v>
      </c>
      <c r="B37" s="93"/>
      <c r="C37" s="23" t="s">
        <v>158</v>
      </c>
      <c r="D37" s="93" t="s">
        <v>41</v>
      </c>
      <c r="E37" s="93" t="s">
        <v>419</v>
      </c>
      <c r="F37" s="93" t="s">
        <v>420</v>
      </c>
      <c r="G37" s="126">
        <v>44071</v>
      </c>
      <c r="H37" s="126">
        <v>44078</v>
      </c>
      <c r="I37" s="126">
        <v>44099</v>
      </c>
      <c r="J37" s="127">
        <v>44105</v>
      </c>
      <c r="K37" s="128">
        <v>4</v>
      </c>
    </row>
    <row r="38" spans="1:11" ht="43.15" customHeight="1" x14ac:dyDescent="0.25">
      <c r="A38" s="125" t="str">
        <f>VLOOKUP(C38,'2019-20 Final'!$C$4:$L$79,10,0)</f>
        <v>White Spirits</v>
      </c>
      <c r="B38" s="93"/>
      <c r="C38" s="23" t="s">
        <v>137</v>
      </c>
      <c r="D38" s="93" t="s">
        <v>41</v>
      </c>
      <c r="E38" s="93" t="s">
        <v>421</v>
      </c>
      <c r="F38" s="93" t="s">
        <v>422</v>
      </c>
      <c r="G38" s="126">
        <v>44078</v>
      </c>
      <c r="H38" s="126">
        <v>44085</v>
      </c>
      <c r="I38" s="126">
        <v>44106</v>
      </c>
      <c r="J38" s="127">
        <v>44112</v>
      </c>
      <c r="K38" s="128">
        <v>4</v>
      </c>
    </row>
    <row r="39" spans="1:11" ht="240" x14ac:dyDescent="0.25">
      <c r="A39" s="125" t="str">
        <f>VLOOKUP(C39,'2019-20 Final'!$C$4:$L$79,10,0)</f>
        <v>Brown Spirits</v>
      </c>
      <c r="B39" s="93"/>
      <c r="C39" s="43" t="s">
        <v>285</v>
      </c>
      <c r="D39" s="93" t="str">
        <f>VLOOKUP($C39,'2019-20 Final'!$C:$F,2,0)</f>
        <v>All countries</v>
      </c>
      <c r="E39" s="93" t="str">
        <f>VLOOKUP($C39,'2019-20 Final'!$C:$F,3,0)</f>
        <v>(Seasonal Liqueurs) $20.00 -$39.95
(Cocktail Essentials)
$20.00+
                                   (Tequila) $36.95 - +$99.95</v>
      </c>
      <c r="F39" s="93" t="str">
        <f>VLOOKUP($C39,'2019-20 Final'!$C:$F,4,0)</f>
        <v xml:space="preserve">Seasonal Liqueurs: Preference will be given to brand/size extensions and new and innovative flavours. Preference will be given to products that fall in the $20.00-$29.95 price range (750mL). Strong marketing support required. 
Commitment to gaining licensee support.
Cocktail Essentials: Unique mixology-focused products for targeted distribution to fill gaps in assortment. Commitment to gaining licensee support. One-shot or year-round program. Agents must confirm available quantities before making product application in NISS. Agents are encouraged to survey licensee interest in advance. Standout packaging.
Tequila (100% agave &amp; mezcal): For seasonal and one-shot listing. Established, successful brands in foreign markets or other Canadian provinces. Standout packaging. Strong marketing budget. Commitment to gaining licensee support.
</v>
      </c>
      <c r="G39" s="126">
        <v>44085</v>
      </c>
      <c r="H39" s="126">
        <v>44092</v>
      </c>
      <c r="I39" s="126">
        <v>44113</v>
      </c>
      <c r="J39" s="127">
        <v>44119</v>
      </c>
      <c r="K39" s="128">
        <f>VLOOKUP(C39,'2019-20 Final'!$C:$K,9,0)</f>
        <v>6</v>
      </c>
    </row>
    <row r="40" spans="1:11" ht="93.6" hidden="1" customHeight="1" x14ac:dyDescent="0.3">
      <c r="A40" s="125" t="str">
        <f>VLOOKUP(C40,'2019-20 Final'!$C$4:$L$79,10,0)</f>
        <v>Beer &amp; Cider</v>
      </c>
      <c r="B40" s="93"/>
      <c r="C40" s="23" t="s">
        <v>73</v>
      </c>
      <c r="D40" s="93" t="str">
        <f>VLOOKUP($C40,'2019-20 Final'!$C:$F,2,0)</f>
        <v>All Countries</v>
      </c>
      <c r="E40" s="93" t="str">
        <f>VLOOKUP($C40,'2019-20 Final'!$C:$F,3,0)</f>
        <v>Competitive With Current Assortment</v>
      </c>
      <c r="F40" s="93" t="str">
        <f>VLOOKUP($C40,'2019-20 Final'!$C:$F,4,0)</f>
        <v>Domestic, imported and craft cider and perry will be considered in both traditional and flavoured styles.  Single-serve tall cans are preferred by our cider customers. However, other formats will be considered. Value offered should be competitive with the current assortment.</v>
      </c>
      <c r="G40" s="126">
        <v>44092</v>
      </c>
      <c r="H40" s="126">
        <v>44099</v>
      </c>
      <c r="I40" s="126">
        <v>44120</v>
      </c>
      <c r="J40" s="127">
        <v>44126</v>
      </c>
      <c r="K40" s="128">
        <f>VLOOKUP(C40,'2019-20 Final'!$C:$K,9,0)</f>
        <v>3</v>
      </c>
    </row>
    <row r="41" spans="1:11" ht="57.6" hidden="1" x14ac:dyDescent="0.3">
      <c r="A41" s="125" t="s">
        <v>49</v>
      </c>
      <c r="B41" s="93"/>
      <c r="C41" s="23" t="s">
        <v>218</v>
      </c>
      <c r="D41" s="93" t="s">
        <v>165</v>
      </c>
      <c r="E41" s="93" t="s">
        <v>428</v>
      </c>
      <c r="F41" s="93" t="s">
        <v>432</v>
      </c>
      <c r="G41" s="126">
        <v>44099</v>
      </c>
      <c r="H41" s="126">
        <v>44106</v>
      </c>
      <c r="I41" s="126">
        <v>44127</v>
      </c>
      <c r="J41" s="127">
        <v>44133</v>
      </c>
      <c r="K41" s="128">
        <v>10</v>
      </c>
    </row>
    <row r="42" spans="1:11" ht="43.15" hidden="1" customHeight="1" x14ac:dyDescent="0.3">
      <c r="A42" s="125" t="s">
        <v>49</v>
      </c>
      <c r="B42" s="93"/>
      <c r="C42" s="23" t="s">
        <v>374</v>
      </c>
      <c r="D42" s="74" t="s">
        <v>79</v>
      </c>
      <c r="E42" s="74" t="s">
        <v>376</v>
      </c>
      <c r="F42" s="74" t="s">
        <v>379</v>
      </c>
      <c r="G42" s="126">
        <v>44106</v>
      </c>
      <c r="H42" s="126">
        <v>44113</v>
      </c>
      <c r="I42" s="126">
        <v>44134</v>
      </c>
      <c r="J42" s="127">
        <v>44140</v>
      </c>
      <c r="K42" s="128">
        <f>VLOOKUP(C42,'2019-20 Final'!$C:$K,9,0)</f>
        <v>5</v>
      </c>
    </row>
    <row r="43" spans="1:11" ht="43.15" hidden="1" customHeight="1" x14ac:dyDescent="0.3">
      <c r="A43" s="125" t="s">
        <v>32</v>
      </c>
      <c r="B43" s="93"/>
      <c r="C43" s="23" t="s">
        <v>434</v>
      </c>
      <c r="D43" s="74" t="s">
        <v>7</v>
      </c>
      <c r="E43" s="74" t="s">
        <v>6</v>
      </c>
      <c r="F43" s="74" t="s">
        <v>253</v>
      </c>
      <c r="G43" s="126">
        <v>44106</v>
      </c>
      <c r="H43" s="126">
        <v>44113</v>
      </c>
      <c r="I43" s="126">
        <v>44134</v>
      </c>
      <c r="J43" s="127">
        <v>44140</v>
      </c>
      <c r="K43" s="128">
        <v>25</v>
      </c>
    </row>
    <row r="44" spans="1:11" ht="201.6" hidden="1" x14ac:dyDescent="0.3">
      <c r="A44" s="125" t="str">
        <f>VLOOKUP(C44,'2019-20 Final'!$C$4:$L$79,10,0)</f>
        <v>Beer &amp; Cider</v>
      </c>
      <c r="B44" s="93"/>
      <c r="C44" s="23" t="s">
        <v>312</v>
      </c>
      <c r="D44" s="93" t="str">
        <f>VLOOKUP($C44,'2019-20 Final'!$C:$F,2,0)</f>
        <v>All Countries (excluding Ontario Craft Beer)</v>
      </c>
      <c r="E44" s="93" t="str">
        <f>VLOOKUP($C44,'2019-20 Final'!$C:$F,3,0)</f>
        <v>Various</v>
      </c>
      <c r="F44" s="93" t="str">
        <f>VLOOKUP($C44,'2019-20 Final'!$C:$F,4,0)</f>
        <v>Products appropriate for the autumn season that will appeal to a craft beer enthusiast (pumpkin, Oktoberfest, Belgian- &amp; English-Style pale ales, stouts, porters, oak aged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P7 through P9.
All tasting/lab and marketing samples must arrive labeled with the NISS or LCBO #. All lab samples go to the attention of Karen Carter.</v>
      </c>
      <c r="G44" s="126">
        <v>44113</v>
      </c>
      <c r="H44" s="126">
        <v>44120</v>
      </c>
      <c r="I44" s="126">
        <v>44141</v>
      </c>
      <c r="J44" s="127">
        <v>44147</v>
      </c>
      <c r="K44" s="128">
        <f>VLOOKUP(C44,'2019-20 Final'!$C:$K,9,0)</f>
        <v>3</v>
      </c>
    </row>
    <row r="45" spans="1:11" ht="115.15" hidden="1" x14ac:dyDescent="0.3">
      <c r="A45" s="125" t="str">
        <f>VLOOKUP(C45,'2019-20 Final'!$C$4:$L$79,10,0)</f>
        <v>Beer &amp; Cider</v>
      </c>
      <c r="B45" s="93"/>
      <c r="C45" s="23" t="s">
        <v>298</v>
      </c>
      <c r="D45" s="93" t="str">
        <f>VLOOKUP($C45,'2019-20 Final'!$C:$F,2,0)</f>
        <v>Canada (Ontario)</v>
      </c>
      <c r="E45" s="93" t="str">
        <f>VLOOKUP($C45,'2019-20 Final'!$C:$F,3,0)</f>
        <v>Competitive With Current Assortment</v>
      </c>
      <c r="F45" s="93" t="str">
        <f>VLOOKUP($C45,'2019-20 Final'!$C:$F,4,0)</f>
        <v>Submissions from existing suppliers to the LCBO of Ontario craft beer for new year-round listings.
Sales success from a brewery retail store or on-premise (if applicable) will be considered, along with sales performance of current LCBO listings.
All tasting/ LAB, Marketing samples must arrive labeled with the NISS or LCBO #.  All lab samples go to the attention of Karen Carter.</v>
      </c>
      <c r="G45" s="126">
        <v>44120</v>
      </c>
      <c r="H45" s="126">
        <v>44127</v>
      </c>
      <c r="I45" s="126">
        <v>44148</v>
      </c>
      <c r="J45" s="127">
        <v>44154</v>
      </c>
      <c r="K45" s="128">
        <f>VLOOKUP(C45,'2019-20 Final'!$C:$K,9,0)</f>
        <v>3</v>
      </c>
    </row>
    <row r="46" spans="1:11" ht="135" x14ac:dyDescent="0.25">
      <c r="A46" s="125" t="str">
        <f>VLOOKUP(C46,'2019-20 Final'!$C$4:$L$79,10,0)</f>
        <v>Spirits</v>
      </c>
      <c r="B46" s="93"/>
      <c r="C46" s="23" t="s">
        <v>19</v>
      </c>
      <c r="D46" s="93" t="str">
        <f>VLOOKUP($C46,'2019-20 Final'!$C:$F,2,0)</f>
        <v>Canada (Ontario)</v>
      </c>
      <c r="E46" s="93" t="str">
        <f>VLOOKUP($C46,'2019-20 Final'!$C:$F,3,0)</f>
        <v>$27.75+</v>
      </c>
      <c r="F46" s="93" t="str">
        <f>VLOOKUP($C46,'2019-20 Final'!$C:$F,4,0)</f>
        <v>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v>
      </c>
      <c r="G46" s="126">
        <v>44127</v>
      </c>
      <c r="H46" s="126">
        <v>44134</v>
      </c>
      <c r="I46" s="126">
        <v>44155</v>
      </c>
      <c r="J46" s="127">
        <v>44161</v>
      </c>
      <c r="K46" s="128">
        <f>VLOOKUP(C46,'2019-20 Final'!$C:$K,9,0)</f>
        <v>4</v>
      </c>
    </row>
    <row r="47" spans="1:11" ht="86.45" hidden="1" x14ac:dyDescent="0.3">
      <c r="A47" s="134" t="str">
        <f>VLOOKUP(C47,'2019-20 Final'!$C$4:$L$79,10,0)</f>
        <v>New World Wines</v>
      </c>
      <c r="B47" s="134"/>
      <c r="C47" s="135" t="s">
        <v>349</v>
      </c>
      <c r="D47" s="134" t="str">
        <f>VLOOKUP($C47,'2019-20 Final'!$C:$F,2,0)</f>
        <v>All NW Countries (excludig Ontario)</v>
      </c>
      <c r="E47" s="134" t="str">
        <f>VLOOKUP($C47,'2019-20 Final'!$C:$F,3,0)</f>
        <v>$9.95 - $17.95</v>
      </c>
      <c r="F47" s="134" t="str">
        <f>VLOOKUP($C47,'2019-20 Final'!$C:$F,4,0)</f>
        <v>Agents to pick a maximum of two brand concepts to submit for consideration, with up to two wines per brand (a max. of four submissions per agent). Preference for brands with dynamic packaging, compelling brand stories and strong marketing support.  Please obtain feedback from the approriate Product Manager on the concepts you intend to submit.  This can be done by submitting a one page brand summary no later than one week prior to the submission deadline.</v>
      </c>
      <c r="G47" s="136">
        <v>44134</v>
      </c>
      <c r="H47" s="136">
        <v>44141</v>
      </c>
      <c r="I47" s="136">
        <v>44162</v>
      </c>
      <c r="J47" s="137">
        <v>44168</v>
      </c>
      <c r="K47" s="138">
        <f>VLOOKUP(C47,'2019-20 Final'!$C:$K,9,0)</f>
        <v>4</v>
      </c>
    </row>
    <row r="48" spans="1:11" ht="43.15" hidden="1" customHeight="1" x14ac:dyDescent="0.3">
      <c r="A48" s="134" t="e">
        <f>VLOOKUP(C48,'2019-20 Final'!$C$4:$L$79,10,0)</f>
        <v>#N/A</v>
      </c>
      <c r="B48" s="134"/>
      <c r="C48" s="135"/>
      <c r="D48" s="134" t="e">
        <f>VLOOKUP($C48,'2019-20 Final'!$C:$F,2,0)</f>
        <v>#N/A</v>
      </c>
      <c r="E48" s="134" t="e">
        <f>VLOOKUP($C48,'2019-20 Final'!$C:$F,3,0)</f>
        <v>#N/A</v>
      </c>
      <c r="F48" s="134" t="e">
        <f>VLOOKUP($C48,'2019-20 Final'!$C:$F,4,0)</f>
        <v>#N/A</v>
      </c>
      <c r="G48" s="136">
        <v>44141</v>
      </c>
      <c r="H48" s="136">
        <v>44148</v>
      </c>
      <c r="I48" s="136">
        <v>44169</v>
      </c>
      <c r="J48" s="137">
        <v>44175</v>
      </c>
      <c r="K48" s="138" t="e">
        <f>VLOOKUP(C48,'2019-20 Final'!$C:$K,9,0)</f>
        <v>#N/A</v>
      </c>
    </row>
    <row r="49" spans="1:11" ht="43.15" hidden="1" customHeight="1" x14ac:dyDescent="0.3">
      <c r="A49" s="134" t="e">
        <f>VLOOKUP(C49,'2019-20 Final'!$C$4:$L$79,10,0)</f>
        <v>#N/A</v>
      </c>
      <c r="B49" s="134"/>
      <c r="C49" s="135"/>
      <c r="D49" s="134" t="e">
        <f>VLOOKUP($C49,'2019-20 Final'!$C:$F,2,0)</f>
        <v>#N/A</v>
      </c>
      <c r="E49" s="134" t="e">
        <f>VLOOKUP($C49,'2019-20 Final'!$C:$F,3,0)</f>
        <v>#N/A</v>
      </c>
      <c r="F49" s="134" t="e">
        <f>VLOOKUP($C49,'2019-20 Final'!$C:$F,4,0)</f>
        <v>#N/A</v>
      </c>
      <c r="G49" s="136">
        <v>44148</v>
      </c>
      <c r="H49" s="136">
        <v>44155</v>
      </c>
      <c r="I49" s="136">
        <v>44176</v>
      </c>
      <c r="J49" s="137">
        <v>44182</v>
      </c>
      <c r="K49" s="138" t="e">
        <f>VLOOKUP(C49,'2019-20 Final'!$C:$K,9,0)</f>
        <v>#N/A</v>
      </c>
    </row>
    <row r="50" spans="1:11" ht="43.15" hidden="1" customHeight="1" x14ac:dyDescent="0.3">
      <c r="A50" s="134" t="e">
        <f>VLOOKUP(C50,'2019-20 Final'!$C$4:$L$79,10,0)</f>
        <v>#N/A</v>
      </c>
      <c r="B50" s="134"/>
      <c r="C50" s="135"/>
      <c r="D50" s="134" t="e">
        <f>VLOOKUP($C50,'2019-20 Final'!$C:$F,2,0)</f>
        <v>#N/A</v>
      </c>
      <c r="E50" s="134" t="e">
        <f>VLOOKUP($C50,'2019-20 Final'!$C:$F,3,0)</f>
        <v>#N/A</v>
      </c>
      <c r="F50" s="134" t="e">
        <f>VLOOKUP($C50,'2019-20 Final'!$C:$F,4,0)</f>
        <v>#N/A</v>
      </c>
      <c r="G50" s="136">
        <v>44155</v>
      </c>
      <c r="H50" s="136">
        <v>44162</v>
      </c>
      <c r="I50" s="136">
        <v>44183</v>
      </c>
      <c r="J50" s="137">
        <v>44189</v>
      </c>
      <c r="K50" s="138" t="e">
        <f>VLOOKUP(C50,'2019-20 Final'!$C:$K,9,0)</f>
        <v>#N/A</v>
      </c>
    </row>
    <row r="51" spans="1:11" ht="43.15" hidden="1" customHeight="1" x14ac:dyDescent="0.3">
      <c r="A51" s="134" t="e">
        <f>VLOOKUP(C51,'2019-20 Final'!$C$4:$L$79,10,0)</f>
        <v>#N/A</v>
      </c>
      <c r="B51" s="134"/>
      <c r="C51" s="135"/>
      <c r="D51" s="134" t="e">
        <f>VLOOKUP($C51,'2019-20 Final'!$C:$F,2,0)</f>
        <v>#N/A</v>
      </c>
      <c r="E51" s="134" t="e">
        <f>VLOOKUP($C51,'2019-20 Final'!$C:$F,3,0)</f>
        <v>#N/A</v>
      </c>
      <c r="F51" s="134" t="e">
        <f>VLOOKUP($C51,'2019-20 Final'!$C:$F,4,0)</f>
        <v>#N/A</v>
      </c>
      <c r="G51" s="136">
        <v>44162</v>
      </c>
      <c r="H51" s="136">
        <v>44169</v>
      </c>
      <c r="I51" s="136">
        <v>44190</v>
      </c>
      <c r="J51" s="137">
        <v>44196</v>
      </c>
      <c r="K51" s="138" t="e">
        <f>VLOOKUP(C51,'2019-20 Final'!$C:$K,9,0)</f>
        <v>#N/A</v>
      </c>
    </row>
    <row r="52" spans="1:11" ht="144" hidden="1" x14ac:dyDescent="0.3">
      <c r="A52" s="125" t="str">
        <f>VLOOKUP(C52,'2019-20 Final'!$C$4:$L$79,10,0)</f>
        <v>Beer &amp; Cider</v>
      </c>
      <c r="B52" s="93"/>
      <c r="C52" s="23" t="s">
        <v>315</v>
      </c>
      <c r="D52" s="93" t="str">
        <f>VLOOKUP($C52,'2019-20 Final'!$C:$F,2,0)</f>
        <v>Canada (Ontario)</v>
      </c>
      <c r="E52" s="93" t="str">
        <f>VLOOKUP($C52,'2019-20 Final'!$C:$F,3,0)</f>
        <v>Various</v>
      </c>
      <c r="F52" s="93" t="str">
        <f>VLOOKUP($C52,'2019-20 Final'!$C:$F,4,0)</f>
        <v>Ontario craft seasonal beers appropriate for summer (wheat, fruit beers, saisons, etc.) will be considered. Available for a limited time only.
Sales success from a brewery retail store or on-premise (if applicable) will be considered, along with sales performance of current LCBO listings.
Listing is active in retail – P3 through P6.
All tasting/lab and marketing samples must arrive labeled with the NISS or LCBO #. All lab samples go to the attention of Karen Carter.</v>
      </c>
      <c r="G52" s="126">
        <v>44169</v>
      </c>
      <c r="H52" s="126">
        <v>44176</v>
      </c>
      <c r="I52" s="126">
        <v>44197</v>
      </c>
      <c r="J52" s="127">
        <v>44203</v>
      </c>
      <c r="K52" s="128">
        <f>VLOOKUP(C52,'2019-20 Final'!$C:$K,9,0)</f>
        <v>3</v>
      </c>
    </row>
    <row r="53" spans="1:11" ht="115.15" hidden="1" x14ac:dyDescent="0.3">
      <c r="A53" s="125" t="str">
        <f>VLOOKUP(C53,'2019-20 Final'!$C$4:$L$79,10,0)</f>
        <v>Beer &amp; Cider</v>
      </c>
      <c r="B53" s="93"/>
      <c r="C53" s="23" t="s">
        <v>310</v>
      </c>
      <c r="D53" s="93" t="str">
        <f>VLOOKUP($C53,'2019-20 Final'!$C:$F,2,0)</f>
        <v>Canada (Ontario)</v>
      </c>
      <c r="E53" s="93" t="str">
        <f>VLOOKUP($C53,'2019-20 Final'!$C:$F,3,0)</f>
        <v>Competitive With Current Assortment</v>
      </c>
      <c r="F53" s="93" t="str">
        <f>VLOOKUP($C53,'2019-20 Final'!$C:$F,4,0)</f>
        <v>Submissions for year-round listings from Ontario craft breweries new to the LCBO will be considered. Should have year-round appeal and be positioned as the flagship brand.
Pricing worksheets are available on the Doing Business With LCBO website. The minimum sales target for this product is an average of 20 litres per store per four-week period.
All tasting/lab and marketing samples must arrive labeled with the NISS or LCBO #. All lab samples go to the attention of Karen Carter.</v>
      </c>
      <c r="G53" s="126">
        <v>44176</v>
      </c>
      <c r="H53" s="126">
        <v>44183</v>
      </c>
      <c r="I53" s="126">
        <v>44204</v>
      </c>
      <c r="J53" s="127">
        <v>44210</v>
      </c>
      <c r="K53" s="128">
        <f>VLOOKUP(C53,'2019-20 Final'!$C:$K,9,0)</f>
        <v>3</v>
      </c>
    </row>
    <row r="54" spans="1:11" ht="43.15" hidden="1" x14ac:dyDescent="0.3">
      <c r="A54" s="125" t="s">
        <v>49</v>
      </c>
      <c r="B54" s="140"/>
      <c r="C54" s="23" t="s">
        <v>256</v>
      </c>
      <c r="D54" s="93" t="s">
        <v>47</v>
      </c>
      <c r="E54" s="93" t="s">
        <v>6</v>
      </c>
      <c r="F54" s="93" t="s">
        <v>207</v>
      </c>
      <c r="G54" s="126">
        <v>44183</v>
      </c>
      <c r="H54" s="126">
        <v>44190</v>
      </c>
      <c r="I54" s="126">
        <v>44211</v>
      </c>
      <c r="J54" s="127">
        <v>44217</v>
      </c>
      <c r="K54" s="128">
        <f>VLOOKUP(C54,'2019-20 Final'!$C:$K,9,0)</f>
        <v>25</v>
      </c>
    </row>
    <row r="55" spans="1:11" ht="43.15" hidden="1" customHeight="1" x14ac:dyDescent="0.3">
      <c r="A55" s="107" t="s">
        <v>32</v>
      </c>
      <c r="B55" s="74"/>
      <c r="C55" s="53" t="s">
        <v>254</v>
      </c>
      <c r="D55" s="74" t="s">
        <v>7</v>
      </c>
      <c r="E55" s="74" t="s">
        <v>6</v>
      </c>
      <c r="F55" s="74" t="s">
        <v>255</v>
      </c>
      <c r="G55" s="139">
        <v>44190</v>
      </c>
      <c r="H55" s="126">
        <v>44197</v>
      </c>
      <c r="I55" s="126">
        <v>44218</v>
      </c>
      <c r="J55" s="127">
        <v>44224</v>
      </c>
      <c r="K55" s="128">
        <f>VLOOKUP(C55,'2019-20 Final'!$C:$K,9,0)</f>
        <v>25</v>
      </c>
    </row>
    <row r="56" spans="1:11" ht="28.9" hidden="1" x14ac:dyDescent="0.3">
      <c r="A56" s="125" t="s">
        <v>32</v>
      </c>
      <c r="B56" s="93"/>
      <c r="C56" s="23" t="s">
        <v>437</v>
      </c>
      <c r="D56" s="93" t="s">
        <v>7</v>
      </c>
      <c r="E56" s="93" t="s">
        <v>260</v>
      </c>
      <c r="F56" s="93" t="s">
        <v>261</v>
      </c>
      <c r="G56" s="139">
        <v>44197</v>
      </c>
      <c r="H56" s="126">
        <v>44204</v>
      </c>
      <c r="I56" s="126">
        <v>44225</v>
      </c>
      <c r="J56" s="127">
        <v>44231</v>
      </c>
      <c r="K56" s="128">
        <v>25</v>
      </c>
    </row>
    <row r="57" spans="1:11" ht="151.15" customHeight="1" x14ac:dyDescent="0.25">
      <c r="A57" s="125" t="str">
        <f>VLOOKUP(C57,'2019-20 Final'!$C$4:$L$79,10,0)</f>
        <v>Brown Spirits</v>
      </c>
      <c r="B57" s="93"/>
      <c r="C57" s="43" t="s">
        <v>412</v>
      </c>
      <c r="D57" s="93" t="str">
        <f>VLOOKUP($C57,'2019-20 Final'!$C:$F,2,0)</f>
        <v>All Countries</v>
      </c>
      <c r="E57" s="93" t="str">
        <f>VLOOKUP($C57,'2019-20 Final'!$C:$F,3,0)</f>
        <v>$39.95-$500 +</v>
      </c>
      <c r="F57" s="93" t="str">
        <f>VLOOKUP($C57,'2019-20 Final'!$C:$F,4,0)</f>
        <v>Premium whiskies from around the world. Products should be unique, award winning and highly regarded. Preference may be given to new brands or emerging regions new to the Ontario market. Submissions are considered for a quarterly or annual release in the Whisky Shop program (135 stores), Enhance Whisky Shop or e-commerce. The Fall turn duration is October to February. 
750mL or 700ml equivalents are encouraged. Distillery features may be considered, meaning 3-5 products from one distillery will be featured. To be considered for a distillery feature, a written proposal must be submitted to the category prior to the pre-submission deadline.</v>
      </c>
      <c r="G57" s="126">
        <v>44204</v>
      </c>
      <c r="H57" s="126">
        <v>44211</v>
      </c>
      <c r="I57" s="126">
        <v>44232</v>
      </c>
      <c r="J57" s="127">
        <v>44238</v>
      </c>
      <c r="K57" s="128">
        <f>VLOOKUP(C57,'2019-20 Final'!$C:$K,9,0)</f>
        <v>10</v>
      </c>
    </row>
    <row r="58" spans="1:11" ht="187.15" hidden="1" x14ac:dyDescent="0.3">
      <c r="A58" s="125" t="str">
        <f>VLOOKUP(C58,'2019-20 Final'!$C$4:$L$79,10,0)</f>
        <v>Beer &amp; Cider</v>
      </c>
      <c r="B58" s="93"/>
      <c r="C58" s="23" t="s">
        <v>317</v>
      </c>
      <c r="D58" s="93" t="str">
        <f>VLOOKUP($C58,'2019-20 Final'!$C:$F,2,0)</f>
        <v>All Countries (excluding Ontario Craft Beer)</v>
      </c>
      <c r="E58" s="93" t="str">
        <f>VLOOKUP($C58,'2019-20 Final'!$C:$F,3,0)</f>
        <v>Various</v>
      </c>
      <c r="F58" s="93" t="str">
        <f>VLOOKUP($C58,'2019-20 Final'!$C:$F,4,0)</f>
        <v>Products appropriate for the winter season that will appeal to a craft beer enthusiast (wheat, fruit beers, saisons,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P10 through P12.
All tasting/lab and marketing samples must arrive labeled with the NISS or LCBO #. All lab samples go to the attention of Karen Carter.</v>
      </c>
      <c r="G58" s="126">
        <v>44211</v>
      </c>
      <c r="H58" s="126">
        <v>44218</v>
      </c>
      <c r="I58" s="126">
        <v>44239</v>
      </c>
      <c r="J58" s="127">
        <v>44245</v>
      </c>
      <c r="K58" s="128">
        <f>VLOOKUP(C58,'2019-20 Final'!$C:$K,9,0)</f>
        <v>3</v>
      </c>
    </row>
    <row r="59" spans="1:11" ht="43.15" hidden="1" customHeight="1" x14ac:dyDescent="0.3">
      <c r="A59" s="125" t="str">
        <f>VLOOKUP(C59,'2019-20 Final'!$C$4:$L$79,10,0)</f>
        <v>European Wines</v>
      </c>
      <c r="B59" s="93"/>
      <c r="C59" s="23" t="s">
        <v>375</v>
      </c>
      <c r="D59" s="74" t="s">
        <v>79</v>
      </c>
      <c r="E59" s="74" t="s">
        <v>341</v>
      </c>
      <c r="F59" s="74" t="s">
        <v>379</v>
      </c>
      <c r="G59" s="126">
        <v>44218</v>
      </c>
      <c r="H59" s="126">
        <v>44225</v>
      </c>
      <c r="I59" s="126">
        <v>44246</v>
      </c>
      <c r="J59" s="127">
        <v>44252</v>
      </c>
      <c r="K59" s="128">
        <f>VLOOKUP(C59,'2019-20 Final'!$C:$K,9,0)</f>
        <v>5</v>
      </c>
    </row>
    <row r="60" spans="1:11" ht="115.15" hidden="1" x14ac:dyDescent="0.3">
      <c r="A60" s="125" t="str">
        <f>VLOOKUP(C60,'2019-20 Final'!$C$4:$L$79,10,0)</f>
        <v>Beer &amp; Cider</v>
      </c>
      <c r="B60" s="93"/>
      <c r="C60" s="23" t="s">
        <v>320</v>
      </c>
      <c r="D60" s="93" t="str">
        <f>VLOOKUP($C60,'2019-20 Final'!$C:$F,2,0)</f>
        <v>All Countries (excluding Ontario Craft Beer)</v>
      </c>
      <c r="E60" s="93" t="str">
        <f>VLOOKUP($C60,'2019-20 Final'!$C:$F,3,0)</f>
        <v>Competitive With Current Assortment</v>
      </c>
      <c r="F60" s="93" t="str">
        <f>VLOOKUP($C60,'2019-20 Final'!$C:$F,4,0)</f>
        <v>Big brands: Successful brand in other local and export markets. Strong packaging and marketing support. Single-serve tall cans preferred. Competitively priced to existing assortment. Brand line extensions will be considered.  Existing brand must be a category leader at LCBO and growing. Format extensions will not be considered.
Craft brands: Successful, top-tier brand in local or other international markets or in LCBO's Seasonal Craft Beer programs. Strong agency and on-premise support. Competitively priced to existing competitive set.</v>
      </c>
      <c r="G60" s="126">
        <v>44225</v>
      </c>
      <c r="H60" s="126">
        <v>44232</v>
      </c>
      <c r="I60" s="126">
        <v>44253</v>
      </c>
      <c r="J60" s="127">
        <v>44259</v>
      </c>
      <c r="K60" s="128">
        <f>VLOOKUP(C60,'2019-20 Final'!$C:$K,9,0)</f>
        <v>3</v>
      </c>
    </row>
    <row r="61" spans="1:11" ht="86.45" hidden="1" x14ac:dyDescent="0.3">
      <c r="A61" s="125" t="str">
        <f>VLOOKUP(C61,'2019-20 Final'!$C$4:$L$79,10,0)</f>
        <v>Beer &amp; Cider</v>
      </c>
      <c r="B61" s="93"/>
      <c r="C61" s="23" t="s">
        <v>387</v>
      </c>
      <c r="D61" s="93" t="str">
        <f>VLOOKUP($C61,'2019-20 Final'!$C:$F,2,0)</f>
        <v>All countries</v>
      </c>
      <c r="E61" s="93" t="str">
        <f>VLOOKUP($C61,'2019-20 Final'!$C:$F,3,0)</f>
        <v>Various</v>
      </c>
      <c r="F61" s="93" t="str">
        <f>VLOOKUP($C61,'2019-20 Final'!$C:$F,4,0)</f>
        <v>New and unique gifts, interesting and exciting mixed packs, limited-availability/edition/prestige bottles are of interest. Please note, Ready-To-Drink gifts can now be submitted into this Call. High-resolution images must be uploaded into NISS at the pre-submission deadline. Final samples are now required only if your product is selected to proceed.  A deadline and requirements update letter will be issued toward the end of December 2019.</v>
      </c>
      <c r="G61" s="126">
        <v>44232</v>
      </c>
      <c r="H61" s="126">
        <v>44239</v>
      </c>
      <c r="I61" s="126">
        <v>44260</v>
      </c>
      <c r="J61" s="127">
        <v>44266</v>
      </c>
      <c r="K61" s="128">
        <f>VLOOKUP(C61,'2019-20 Final'!$C:$K,9,0)</f>
        <v>25</v>
      </c>
    </row>
    <row r="62" spans="1:11" ht="105" x14ac:dyDescent="0.25">
      <c r="A62" s="125" t="s">
        <v>138</v>
      </c>
      <c r="B62" s="93"/>
      <c r="C62" s="23" t="s">
        <v>424</v>
      </c>
      <c r="D62" s="93" t="s">
        <v>2</v>
      </c>
      <c r="E62" s="93" t="s">
        <v>421</v>
      </c>
      <c r="F62" s="93" t="s">
        <v>425</v>
      </c>
      <c r="G62" s="126">
        <v>44239</v>
      </c>
      <c r="H62" s="126">
        <v>44246</v>
      </c>
      <c r="I62" s="126">
        <v>44267</v>
      </c>
      <c r="J62" s="127">
        <v>44273</v>
      </c>
      <c r="K62" s="128">
        <v>4</v>
      </c>
    </row>
    <row r="63" spans="1:11" ht="135" x14ac:dyDescent="0.25">
      <c r="A63" s="125" t="str">
        <f>VLOOKUP(C63,'2019-20 Final'!$C$4:$L$79,10,0)</f>
        <v>Spirits</v>
      </c>
      <c r="B63" s="93"/>
      <c r="C63" s="23" t="s">
        <v>19</v>
      </c>
      <c r="D63" s="93" t="str">
        <f>VLOOKUP($C63,'2019-20 Final'!$C:$F,2,0)</f>
        <v>Canada (Ontario)</v>
      </c>
      <c r="E63" s="93" t="str">
        <f>VLOOKUP($C63,'2019-20 Final'!$C:$F,3,0)</f>
        <v>$27.75+</v>
      </c>
      <c r="F63" s="93" t="str">
        <f>VLOOKUP($C63,'2019-20 Final'!$C:$F,4,0)</f>
        <v>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v>
      </c>
      <c r="G63" s="126">
        <v>44239</v>
      </c>
      <c r="H63" s="126">
        <v>44246</v>
      </c>
      <c r="I63" s="126">
        <v>44267</v>
      </c>
      <c r="J63" s="127">
        <v>44273</v>
      </c>
      <c r="K63" s="128">
        <f>VLOOKUP(C63,'2019-20 Final'!$C:$K,9,0)</f>
        <v>4</v>
      </c>
    </row>
    <row r="64" spans="1:11" ht="41.45" hidden="1" x14ac:dyDescent="0.3">
      <c r="A64" s="125" t="s">
        <v>32</v>
      </c>
      <c r="B64" s="93"/>
      <c r="C64" s="23" t="s">
        <v>438</v>
      </c>
      <c r="D64" s="93" t="s">
        <v>7</v>
      </c>
      <c r="E64" s="93" t="s">
        <v>6</v>
      </c>
      <c r="F64" s="93" t="s">
        <v>253</v>
      </c>
      <c r="G64" s="126">
        <v>44239</v>
      </c>
      <c r="H64" s="126">
        <v>44246</v>
      </c>
      <c r="I64" s="126">
        <v>44267</v>
      </c>
      <c r="J64" s="127">
        <v>44273</v>
      </c>
      <c r="K64" s="128">
        <v>25</v>
      </c>
    </row>
    <row r="65" spans="1:11" ht="106.15" customHeight="1" x14ac:dyDescent="0.25">
      <c r="A65" s="125" t="str">
        <f>VLOOKUP(C65,'2019-20 Final'!$C$4:$L$79,10,0)</f>
        <v>Spirits</v>
      </c>
      <c r="B65" s="93"/>
      <c r="C65" s="56" t="s">
        <v>409</v>
      </c>
      <c r="D65" s="93" t="str">
        <f>VLOOKUP($C65,'2019-20 Final'!$C:$F,2,0)</f>
        <v>All Countries</v>
      </c>
      <c r="E65" s="93" t="str">
        <f>VLOOKUP($C65,'2019-20 Final'!$C:$F,3,0)</f>
        <v>$27.75+</v>
      </c>
      <c r="F65" s="93" t="str">
        <f>VLOOKUP($C65,'2019-20 Final'!$C:$F,4,0)</f>
        <v xml:space="preserve">Focus is on premium and deluxe products in the following sets: Cognac, Armagnac, Calvados, Grappa, Deluxe Brandy, and Liqueurs. These products will be purchased on a one-shot and seasonal basis, and will be merchandised in store section. Preference may be given to products that reflect the newest flavour and cocktail trends, are exciting brand extensions or fill a need missing from our existing portfolio.
</v>
      </c>
      <c r="G65" s="126">
        <v>44246</v>
      </c>
      <c r="H65" s="126">
        <v>44253</v>
      </c>
      <c r="I65" s="126">
        <v>44274</v>
      </c>
      <c r="J65" s="127">
        <v>44280</v>
      </c>
      <c r="K65" s="128">
        <f>VLOOKUP(C65,'2019-20 Final'!$C:$K,9,0)</f>
        <v>6</v>
      </c>
    </row>
  </sheetData>
  <autoFilter ref="A2:N65">
    <filterColumn colId="0">
      <filters>
        <filter val="Brown spirits"/>
        <filter val="Spirits"/>
        <filter val="White Spirits"/>
      </filters>
    </filterColumn>
  </autoFilter>
  <customSheetViews>
    <customSheetView guid="{185A5CD5-3184-493D-8586-15BEEE1E3F5A}" scale="80" showPageBreaks="1" filter="1" showAutoFilter="1" state="hidden">
      <selection activeCell="F18" sqref="F18"/>
      <pageMargins left="0.7" right="0.7" top="0.75" bottom="0.75" header="0.3" footer="0.3"/>
      <pageSetup orientation="portrait" r:id="rId1"/>
      <autoFilter ref="A2:N65">
        <filterColumn colId="0">
          <filters>
            <filter val="Brown spirits"/>
            <filter val="Spirits"/>
            <filter val="White Spirits"/>
          </filters>
        </filterColumn>
      </autoFilter>
    </customSheetView>
    <customSheetView guid="{A14B8E4B-3F8F-4606-8E44-39BB9FEA4A2E}" scale="90" hiddenRows="1">
      <selection activeCell="A3" sqref="A3:XFD65"/>
      <pageMargins left="0.7" right="0.7" top="0.75" bottom="0.75" header="0.3" footer="0.3"/>
      <pageSetup orientation="portrait" r:id="rId2"/>
    </customSheetView>
    <customSheetView guid="{5B3AED00-93DF-4FAB-9F3C-5DA9CBE9CC8B}" scale="80" filter="1" showAutoFilter="1" state="hidden">
      <selection activeCell="F18" sqref="F18"/>
      <pageMargins left="0.7" right="0.7" top="0.75" bottom="0.75" header="0.3" footer="0.3"/>
      <pageSetup orientation="portrait" r:id="rId3"/>
      <autoFilter ref="A2:N65">
        <filterColumn colId="0">
          <filters>
            <filter val="Brown spirits"/>
            <filter val="Spirits"/>
            <filter val="White Spirits"/>
          </filters>
        </filterColumn>
      </autoFilter>
    </customSheetView>
    <customSheetView guid="{22257EB2-3327-40FC-8113-145770006338}" scale="80" showAutoFilter="1" topLeftCell="A46">
      <selection activeCell="C50" sqref="C50"/>
      <pageMargins left="0.7" right="0.7" top="0.75" bottom="0.75" header="0.3" footer="0.3"/>
      <pageSetup orientation="portrait" r:id="rId4"/>
      <autoFilter ref="A2:N60"/>
    </customSheetView>
    <customSheetView guid="{A419E118-27CE-453F-8E2E-57861CD2041E}" scale="90" showAutoFilter="1" topLeftCell="A19">
      <selection activeCell="F26" sqref="F26"/>
      <pageMargins left="0.7" right="0.7" top="0.75" bottom="0.75" header="0.3" footer="0.3"/>
      <pageSetup orientation="portrait" r:id="rId5"/>
      <autoFilter ref="A2:N65"/>
    </customSheetView>
    <customSheetView guid="{73078B99-6B6B-4F3B-AEEA-5AC4F88B9E68}" scale="80" filter="1" showAutoFilter="1" state="hidden">
      <selection activeCell="F18" sqref="F18"/>
      <pageMargins left="0.7" right="0.7" top="0.75" bottom="0.75" header="0.3" footer="0.3"/>
      <pageSetup orientation="portrait" r:id="rId6"/>
      <autoFilter ref="A2:N65">
        <filterColumn colId="0">
          <filters>
            <filter val="Brown spirits"/>
            <filter val="Spirits"/>
            <filter val="White Spirits"/>
          </filters>
        </filterColumn>
      </autoFilter>
    </customSheetView>
  </customSheetViews>
  <pageMargins left="0.7" right="0.7" top="0.75" bottom="0.75" header="0.3" footer="0.3"/>
  <pageSetup orientation="portrait"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tabSelected="1" zoomScale="70" zoomScaleNormal="70" workbookViewId="0"/>
  </sheetViews>
  <sheetFormatPr defaultRowHeight="15" x14ac:dyDescent="0.25"/>
  <cols>
    <col min="1" max="1" width="15.7109375" customWidth="1"/>
    <col min="2" max="2" width="8.85546875" style="150"/>
    <col min="3" max="3" width="15.42578125" customWidth="1"/>
    <col min="4" max="5" width="17.7109375" customWidth="1"/>
    <col min="6" max="6" width="95.85546875" customWidth="1"/>
    <col min="7" max="7" width="12.7109375" customWidth="1"/>
    <col min="8" max="8" width="11.85546875" customWidth="1"/>
    <col min="9" max="9" width="17.28515625" bestFit="1" customWidth="1"/>
    <col min="10" max="10" width="16" bestFit="1" customWidth="1"/>
    <col min="11" max="11" width="14.140625" customWidth="1"/>
  </cols>
  <sheetData>
    <row r="1" spans="1:12" thickBot="1" x14ac:dyDescent="0.35">
      <c r="A1" s="66" t="s">
        <v>440</v>
      </c>
      <c r="K1" s="98"/>
    </row>
    <row r="2" spans="1:12" ht="42" thickBot="1" x14ac:dyDescent="0.35">
      <c r="A2" s="62" t="s">
        <v>196</v>
      </c>
      <c r="B2" s="63" t="s">
        <v>195</v>
      </c>
      <c r="C2" s="63" t="s">
        <v>194</v>
      </c>
      <c r="D2" s="63" t="s">
        <v>193</v>
      </c>
      <c r="E2" s="63" t="s">
        <v>192</v>
      </c>
      <c r="F2" s="63" t="s">
        <v>191</v>
      </c>
      <c r="G2" s="64" t="s">
        <v>190</v>
      </c>
      <c r="H2" s="64" t="s">
        <v>189</v>
      </c>
      <c r="I2" s="64" t="s">
        <v>188</v>
      </c>
      <c r="J2" s="65" t="s">
        <v>187</v>
      </c>
      <c r="K2" s="91" t="s">
        <v>185</v>
      </c>
    </row>
    <row r="3" spans="1:12" s="90" customFormat="1" ht="28.9" customHeight="1" x14ac:dyDescent="0.3">
      <c r="A3" s="125" t="s">
        <v>49</v>
      </c>
      <c r="B3" s="151">
        <v>2977</v>
      </c>
      <c r="C3" s="23" t="s">
        <v>403</v>
      </c>
      <c r="D3" s="93" t="s">
        <v>79</v>
      </c>
      <c r="E3" s="93" t="s">
        <v>427</v>
      </c>
      <c r="F3" s="93" t="s">
        <v>426</v>
      </c>
      <c r="G3" s="126">
        <v>43896</v>
      </c>
      <c r="H3" s="126">
        <v>43903</v>
      </c>
      <c r="I3" s="126">
        <v>43924</v>
      </c>
      <c r="J3" s="127">
        <v>43930</v>
      </c>
      <c r="K3" s="128">
        <v>6</v>
      </c>
    </row>
    <row r="4" spans="1:12" s="90" customFormat="1" ht="38.450000000000003" customHeight="1" x14ac:dyDescent="0.3">
      <c r="A4" s="125" t="s">
        <v>32</v>
      </c>
      <c r="B4" s="151">
        <v>2979</v>
      </c>
      <c r="C4" s="23" t="s">
        <v>204</v>
      </c>
      <c r="D4" s="93" t="s">
        <v>7</v>
      </c>
      <c r="E4" s="93" t="s">
        <v>6</v>
      </c>
      <c r="F4" s="93" t="s">
        <v>205</v>
      </c>
      <c r="G4" s="126">
        <v>43917</v>
      </c>
      <c r="H4" s="126">
        <v>43924</v>
      </c>
      <c r="I4" s="126">
        <v>43945</v>
      </c>
      <c r="J4" s="127">
        <v>43951</v>
      </c>
      <c r="K4" s="128">
        <v>25</v>
      </c>
    </row>
    <row r="5" spans="1:12" s="90" customFormat="1" ht="101.45" customHeight="1" x14ac:dyDescent="0.3">
      <c r="A5" s="125" t="s">
        <v>395</v>
      </c>
      <c r="B5" s="151">
        <v>2980</v>
      </c>
      <c r="C5" s="23" t="s">
        <v>444</v>
      </c>
      <c r="D5" s="93" t="s">
        <v>396</v>
      </c>
      <c r="E5" s="93" t="s">
        <v>6</v>
      </c>
      <c r="F5" s="146" t="s">
        <v>443</v>
      </c>
      <c r="G5" s="126">
        <v>43924</v>
      </c>
      <c r="H5" s="126">
        <v>43931</v>
      </c>
      <c r="I5" s="126">
        <v>43952</v>
      </c>
      <c r="J5" s="127">
        <v>43958</v>
      </c>
      <c r="K5" s="128">
        <v>10</v>
      </c>
    </row>
    <row r="6" spans="1:12" s="90" customFormat="1" ht="101.45" customHeight="1" x14ac:dyDescent="0.3">
      <c r="A6" s="125" t="s">
        <v>395</v>
      </c>
      <c r="B6" s="151">
        <v>2981</v>
      </c>
      <c r="C6" s="23" t="s">
        <v>444</v>
      </c>
      <c r="D6" s="93" t="s">
        <v>398</v>
      </c>
      <c r="E6" s="93" t="s">
        <v>6</v>
      </c>
      <c r="F6" s="146" t="s">
        <v>443</v>
      </c>
      <c r="G6" s="126">
        <v>43924</v>
      </c>
      <c r="H6" s="126">
        <v>43931</v>
      </c>
      <c r="I6" s="126">
        <v>43952</v>
      </c>
      <c r="J6" s="127">
        <v>43958</v>
      </c>
      <c r="K6" s="128">
        <v>10</v>
      </c>
    </row>
    <row r="7" spans="1:12" s="90" customFormat="1" ht="101.45" customHeight="1" x14ac:dyDescent="0.3">
      <c r="A7" s="125" t="s">
        <v>395</v>
      </c>
      <c r="B7" s="151">
        <v>2982</v>
      </c>
      <c r="C7" s="23" t="s">
        <v>444</v>
      </c>
      <c r="D7" s="93" t="s">
        <v>397</v>
      </c>
      <c r="E7" s="93" t="s">
        <v>6</v>
      </c>
      <c r="F7" s="146" t="s">
        <v>443</v>
      </c>
      <c r="G7" s="126">
        <v>43924</v>
      </c>
      <c r="H7" s="126">
        <v>43931</v>
      </c>
      <c r="I7" s="126">
        <v>43952</v>
      </c>
      <c r="J7" s="127">
        <v>43958</v>
      </c>
      <c r="K7" s="128">
        <v>10</v>
      </c>
    </row>
    <row r="8" spans="1:12" s="90" customFormat="1" ht="40.9" customHeight="1" x14ac:dyDescent="0.3">
      <c r="A8" s="125" t="s">
        <v>49</v>
      </c>
      <c r="B8" s="151">
        <v>2984</v>
      </c>
      <c r="C8" s="23" t="s">
        <v>402</v>
      </c>
      <c r="D8" s="93" t="s">
        <v>148</v>
      </c>
      <c r="E8" s="93" t="s">
        <v>436</v>
      </c>
      <c r="F8" s="93" t="s">
        <v>435</v>
      </c>
      <c r="G8" s="126">
        <v>43959</v>
      </c>
      <c r="H8" s="126">
        <v>43966</v>
      </c>
      <c r="I8" s="126">
        <v>43987</v>
      </c>
      <c r="J8" s="127">
        <v>43993</v>
      </c>
      <c r="K8" s="128">
        <v>10</v>
      </c>
      <c r="L8" s="149"/>
    </row>
    <row r="9" spans="1:12" s="90" customFormat="1" ht="51.6" customHeight="1" x14ac:dyDescent="0.3">
      <c r="A9" s="125" t="s">
        <v>49</v>
      </c>
      <c r="B9" s="113">
        <v>2987</v>
      </c>
      <c r="C9" s="23" t="s">
        <v>206</v>
      </c>
      <c r="D9" s="74" t="s">
        <v>47</v>
      </c>
      <c r="E9" s="74" t="s">
        <v>6</v>
      </c>
      <c r="F9" s="74" t="s">
        <v>207</v>
      </c>
      <c r="G9" s="126">
        <v>43973</v>
      </c>
      <c r="H9" s="126">
        <v>43980</v>
      </c>
      <c r="I9" s="126">
        <v>44001</v>
      </c>
      <c r="J9" s="127">
        <v>44007</v>
      </c>
      <c r="K9" s="128">
        <v>25</v>
      </c>
    </row>
    <row r="10" spans="1:12" s="90" customFormat="1" ht="75" x14ac:dyDescent="0.25">
      <c r="A10" s="125" t="s">
        <v>43</v>
      </c>
      <c r="B10" s="151">
        <v>2988</v>
      </c>
      <c r="C10" s="53" t="s">
        <v>224</v>
      </c>
      <c r="D10" s="93" t="s">
        <v>41</v>
      </c>
      <c r="E10" s="93" t="s">
        <v>133</v>
      </c>
      <c r="F10" s="93" t="s">
        <v>225</v>
      </c>
      <c r="G10" s="126">
        <v>43980</v>
      </c>
      <c r="H10" s="126">
        <v>43987</v>
      </c>
      <c r="I10" s="126">
        <v>44008</v>
      </c>
      <c r="J10" s="127">
        <v>44014</v>
      </c>
      <c r="K10" s="128">
        <v>10</v>
      </c>
    </row>
    <row r="11" spans="1:12" s="90" customFormat="1" ht="55.15" x14ac:dyDescent="0.3">
      <c r="A11" s="125" t="s">
        <v>32</v>
      </c>
      <c r="B11" s="151">
        <v>2989</v>
      </c>
      <c r="C11" s="23" t="s">
        <v>433</v>
      </c>
      <c r="D11" s="93" t="s">
        <v>7</v>
      </c>
      <c r="E11" s="93" t="s">
        <v>6</v>
      </c>
      <c r="F11" s="93" t="s">
        <v>331</v>
      </c>
      <c r="G11" s="126">
        <v>44001</v>
      </c>
      <c r="H11" s="126">
        <v>44008</v>
      </c>
      <c r="I11" s="126">
        <v>44029</v>
      </c>
      <c r="J11" s="127">
        <v>44035</v>
      </c>
      <c r="K11" s="128">
        <v>25</v>
      </c>
    </row>
    <row r="12" spans="1:12" s="90" customFormat="1" ht="28.9" x14ac:dyDescent="0.3">
      <c r="A12" s="125" t="s">
        <v>32</v>
      </c>
      <c r="B12" s="151">
        <v>2990</v>
      </c>
      <c r="C12" s="23" t="s">
        <v>228</v>
      </c>
      <c r="D12" s="93" t="s">
        <v>7</v>
      </c>
      <c r="E12" s="93" t="s">
        <v>6</v>
      </c>
      <c r="F12" s="93" t="s">
        <v>205</v>
      </c>
      <c r="G12" s="126">
        <v>44022</v>
      </c>
      <c r="H12" s="126">
        <v>44029</v>
      </c>
      <c r="I12" s="126">
        <v>44050</v>
      </c>
      <c r="J12" s="127">
        <v>44056</v>
      </c>
      <c r="K12" s="128">
        <v>25</v>
      </c>
    </row>
    <row r="13" spans="1:12" s="90" customFormat="1" ht="57.6" x14ac:dyDescent="0.3">
      <c r="A13" s="125" t="s">
        <v>43</v>
      </c>
      <c r="B13" s="151">
        <v>2991</v>
      </c>
      <c r="C13" s="23" t="s">
        <v>239</v>
      </c>
      <c r="D13" s="93" t="s">
        <v>41</v>
      </c>
      <c r="E13" s="93" t="s">
        <v>106</v>
      </c>
      <c r="F13" s="93" t="s">
        <v>240</v>
      </c>
      <c r="G13" s="126">
        <v>44029</v>
      </c>
      <c r="H13" s="126">
        <v>44036</v>
      </c>
      <c r="I13" s="126">
        <v>44057</v>
      </c>
      <c r="J13" s="127">
        <v>44063</v>
      </c>
      <c r="K13" s="128">
        <v>10</v>
      </c>
    </row>
    <row r="14" spans="1:12" s="90" customFormat="1" ht="43.15" x14ac:dyDescent="0.3">
      <c r="A14" s="107" t="s">
        <v>32</v>
      </c>
      <c r="B14" s="112">
        <v>2992</v>
      </c>
      <c r="C14" s="23" t="s">
        <v>76</v>
      </c>
      <c r="D14" s="74" t="s">
        <v>7</v>
      </c>
      <c r="E14" s="74" t="s">
        <v>244</v>
      </c>
      <c r="F14" s="74" t="s">
        <v>245</v>
      </c>
      <c r="G14" s="126">
        <v>44057</v>
      </c>
      <c r="H14" s="126">
        <v>44064</v>
      </c>
      <c r="I14" s="126">
        <v>44085</v>
      </c>
      <c r="J14" s="127">
        <v>44091</v>
      </c>
      <c r="K14" s="128">
        <v>25</v>
      </c>
    </row>
    <row r="15" spans="1:12" s="90" customFormat="1" ht="43.15" x14ac:dyDescent="0.3">
      <c r="A15" s="125" t="s">
        <v>49</v>
      </c>
      <c r="B15" s="113">
        <v>2993</v>
      </c>
      <c r="C15" s="23" t="s">
        <v>229</v>
      </c>
      <c r="D15" s="74" t="s">
        <v>47</v>
      </c>
      <c r="E15" s="74" t="s">
        <v>6</v>
      </c>
      <c r="F15" s="74" t="s">
        <v>207</v>
      </c>
      <c r="G15" s="126">
        <v>44064</v>
      </c>
      <c r="H15" s="126">
        <v>44071</v>
      </c>
      <c r="I15" s="126">
        <v>44092</v>
      </c>
      <c r="J15" s="127">
        <v>44098</v>
      </c>
      <c r="K15" s="128">
        <v>4</v>
      </c>
    </row>
    <row r="16" spans="1:12" s="90" customFormat="1" ht="64.900000000000006" customHeight="1" x14ac:dyDescent="0.3">
      <c r="A16" s="125" t="s">
        <v>49</v>
      </c>
      <c r="B16" s="151">
        <v>2994</v>
      </c>
      <c r="C16" s="23" t="s">
        <v>429</v>
      </c>
      <c r="D16" s="93" t="s">
        <v>165</v>
      </c>
      <c r="E16" s="93" t="s">
        <v>430</v>
      </c>
      <c r="F16" s="93" t="s">
        <v>431</v>
      </c>
      <c r="G16" s="126">
        <v>44064</v>
      </c>
      <c r="H16" s="126">
        <v>44071</v>
      </c>
      <c r="I16" s="126">
        <v>44092</v>
      </c>
      <c r="J16" s="127">
        <v>44098</v>
      </c>
      <c r="K16" s="128">
        <v>10</v>
      </c>
    </row>
    <row r="17" spans="1:12" s="90" customFormat="1" ht="64.900000000000006" customHeight="1" x14ac:dyDescent="0.25">
      <c r="A17" s="125" t="s">
        <v>49</v>
      </c>
      <c r="B17" s="151">
        <v>2995</v>
      </c>
      <c r="C17" s="23" t="s">
        <v>218</v>
      </c>
      <c r="D17" s="93" t="s">
        <v>165</v>
      </c>
      <c r="E17" s="93" t="s">
        <v>428</v>
      </c>
      <c r="F17" s="93" t="s">
        <v>432</v>
      </c>
      <c r="G17" s="126">
        <v>44099</v>
      </c>
      <c r="H17" s="126">
        <v>44106</v>
      </c>
      <c r="I17" s="126">
        <v>44127</v>
      </c>
      <c r="J17" s="127">
        <v>44133</v>
      </c>
      <c r="K17" s="128">
        <v>10</v>
      </c>
    </row>
    <row r="18" spans="1:12" s="90" customFormat="1" ht="38.450000000000003" customHeight="1" x14ac:dyDescent="0.25">
      <c r="A18" s="125" t="s">
        <v>49</v>
      </c>
      <c r="B18" s="151">
        <v>2996</v>
      </c>
      <c r="C18" s="23" t="s">
        <v>374</v>
      </c>
      <c r="D18" s="74" t="s">
        <v>79</v>
      </c>
      <c r="E18" s="74" t="s">
        <v>376</v>
      </c>
      <c r="F18" s="74" t="s">
        <v>379</v>
      </c>
      <c r="G18" s="126">
        <v>44106</v>
      </c>
      <c r="H18" s="126">
        <v>44113</v>
      </c>
      <c r="I18" s="126">
        <v>44134</v>
      </c>
      <c r="J18" s="127">
        <v>44140</v>
      </c>
      <c r="K18" s="128">
        <v>5</v>
      </c>
    </row>
    <row r="19" spans="1:12" s="90" customFormat="1" ht="51" x14ac:dyDescent="0.25">
      <c r="A19" s="125" t="s">
        <v>32</v>
      </c>
      <c r="B19" s="151">
        <v>2997</v>
      </c>
      <c r="C19" s="23" t="s">
        <v>434</v>
      </c>
      <c r="D19" s="74" t="s">
        <v>7</v>
      </c>
      <c r="E19" s="74" t="s">
        <v>6</v>
      </c>
      <c r="F19" s="74" t="s">
        <v>253</v>
      </c>
      <c r="G19" s="126">
        <v>44106</v>
      </c>
      <c r="H19" s="126">
        <v>44113</v>
      </c>
      <c r="I19" s="126">
        <v>44134</v>
      </c>
      <c r="J19" s="127">
        <v>44140</v>
      </c>
      <c r="K19" s="128">
        <v>25</v>
      </c>
    </row>
    <row r="20" spans="1:12" s="90" customFormat="1" ht="75" x14ac:dyDescent="0.25">
      <c r="A20" s="125" t="s">
        <v>45</v>
      </c>
      <c r="B20" s="154">
        <v>2998</v>
      </c>
      <c r="C20" s="106" t="s">
        <v>349</v>
      </c>
      <c r="D20" s="125" t="s">
        <v>350</v>
      </c>
      <c r="E20" s="125" t="s">
        <v>103</v>
      </c>
      <c r="F20" s="125" t="s">
        <v>351</v>
      </c>
      <c r="G20" s="155">
        <v>44134</v>
      </c>
      <c r="H20" s="155">
        <v>44141</v>
      </c>
      <c r="I20" s="155">
        <v>44162</v>
      </c>
      <c r="J20" s="156">
        <v>44168</v>
      </c>
      <c r="K20" s="157">
        <v>4</v>
      </c>
    </row>
    <row r="21" spans="1:12" s="90" customFormat="1" ht="45" x14ac:dyDescent="0.25">
      <c r="A21" s="125" t="s">
        <v>49</v>
      </c>
      <c r="B21" s="128">
        <v>2999</v>
      </c>
      <c r="C21" s="23" t="s">
        <v>256</v>
      </c>
      <c r="D21" s="93" t="s">
        <v>47</v>
      </c>
      <c r="E21" s="93" t="s">
        <v>6</v>
      </c>
      <c r="F21" s="93" t="s">
        <v>207</v>
      </c>
      <c r="G21" s="153">
        <v>44183</v>
      </c>
      <c r="H21" s="153">
        <v>44189</v>
      </c>
      <c r="I21" s="126">
        <v>44211</v>
      </c>
      <c r="J21" s="127">
        <v>44217</v>
      </c>
      <c r="K21" s="128">
        <v>25</v>
      </c>
      <c r="L21" s="148"/>
    </row>
    <row r="22" spans="1:12" s="90" customFormat="1" ht="30" x14ac:dyDescent="0.25">
      <c r="A22" s="107" t="s">
        <v>32</v>
      </c>
      <c r="B22" s="112">
        <v>3000</v>
      </c>
      <c r="C22" s="53" t="s">
        <v>254</v>
      </c>
      <c r="D22" s="74" t="s">
        <v>7</v>
      </c>
      <c r="E22" s="74" t="s">
        <v>6</v>
      </c>
      <c r="F22" s="74" t="s">
        <v>255</v>
      </c>
      <c r="G22" s="153">
        <v>44194</v>
      </c>
      <c r="H22" s="153">
        <v>44204</v>
      </c>
      <c r="I22" s="126">
        <v>44218</v>
      </c>
      <c r="J22" s="127">
        <v>44224</v>
      </c>
      <c r="K22" s="128">
        <v>25</v>
      </c>
      <c r="L22" s="148"/>
    </row>
    <row r="23" spans="1:12" s="90" customFormat="1" ht="25.5" x14ac:dyDescent="0.25">
      <c r="A23" s="125" t="s">
        <v>32</v>
      </c>
      <c r="B23" s="151">
        <v>3001</v>
      </c>
      <c r="C23" s="23" t="s">
        <v>437</v>
      </c>
      <c r="D23" s="93" t="s">
        <v>7</v>
      </c>
      <c r="E23" s="93" t="s">
        <v>260</v>
      </c>
      <c r="F23" s="93" t="s">
        <v>261</v>
      </c>
      <c r="G23" s="153">
        <v>44194</v>
      </c>
      <c r="H23" s="153">
        <v>44204</v>
      </c>
      <c r="I23" s="126">
        <v>44225</v>
      </c>
      <c r="J23" s="127">
        <v>44231</v>
      </c>
      <c r="K23" s="128">
        <v>25</v>
      </c>
      <c r="L23" s="148"/>
    </row>
    <row r="24" spans="1:12" s="90" customFormat="1" ht="30" x14ac:dyDescent="0.25">
      <c r="A24" s="125" t="s">
        <v>49</v>
      </c>
      <c r="B24" s="151">
        <v>3002</v>
      </c>
      <c r="C24" s="23" t="s">
        <v>375</v>
      </c>
      <c r="D24" s="74" t="s">
        <v>79</v>
      </c>
      <c r="E24" s="74" t="s">
        <v>341</v>
      </c>
      <c r="F24" s="74" t="s">
        <v>379</v>
      </c>
      <c r="G24" s="126">
        <v>44218</v>
      </c>
      <c r="H24" s="126">
        <v>44225</v>
      </c>
      <c r="I24" s="126">
        <v>44246</v>
      </c>
      <c r="J24" s="127">
        <v>44252</v>
      </c>
      <c r="K24" s="128">
        <v>5</v>
      </c>
    </row>
    <row r="25" spans="1:12" s="90" customFormat="1" ht="51" x14ac:dyDescent="0.25">
      <c r="A25" s="125" t="s">
        <v>32</v>
      </c>
      <c r="B25" s="151">
        <v>3003</v>
      </c>
      <c r="C25" s="23" t="s">
        <v>438</v>
      </c>
      <c r="D25" s="93" t="s">
        <v>7</v>
      </c>
      <c r="E25" s="93" t="s">
        <v>6</v>
      </c>
      <c r="F25" s="93" t="s">
        <v>253</v>
      </c>
      <c r="G25" s="126">
        <v>44239</v>
      </c>
      <c r="H25" s="126">
        <v>44246</v>
      </c>
      <c r="I25" s="126">
        <v>44267</v>
      </c>
      <c r="J25" s="127">
        <v>44273</v>
      </c>
      <c r="K25" s="128">
        <v>25</v>
      </c>
    </row>
    <row r="28" spans="1:12" ht="15.75" thickBot="1" x14ac:dyDescent="0.3">
      <c r="A28" s="66" t="s">
        <v>441</v>
      </c>
      <c r="K28" s="98"/>
    </row>
    <row r="29" spans="1:12" ht="39" thickBot="1" x14ac:dyDescent="0.3">
      <c r="A29" s="62" t="s">
        <v>196</v>
      </c>
      <c r="B29" s="63" t="s">
        <v>195</v>
      </c>
      <c r="C29" s="63" t="s">
        <v>194</v>
      </c>
      <c r="D29" s="63" t="s">
        <v>193</v>
      </c>
      <c r="E29" s="63" t="s">
        <v>192</v>
      </c>
      <c r="F29" s="63" t="s">
        <v>191</v>
      </c>
      <c r="G29" s="64" t="s">
        <v>190</v>
      </c>
      <c r="H29" s="64" t="s">
        <v>189</v>
      </c>
      <c r="I29" s="64" t="s">
        <v>188</v>
      </c>
      <c r="J29" s="65" t="s">
        <v>187</v>
      </c>
      <c r="K29" s="91" t="s">
        <v>185</v>
      </c>
    </row>
    <row r="30" spans="1:12" ht="135" x14ac:dyDescent="0.25">
      <c r="A30" s="125" t="s">
        <v>13</v>
      </c>
      <c r="B30" s="151">
        <v>3030</v>
      </c>
      <c r="C30" s="23" t="s">
        <v>457</v>
      </c>
      <c r="D30" s="93" t="s">
        <v>7</v>
      </c>
      <c r="E30" s="93" t="s">
        <v>6</v>
      </c>
      <c r="F30" s="93" t="s">
        <v>471</v>
      </c>
      <c r="G30" s="126">
        <v>43889</v>
      </c>
      <c r="H30" s="126">
        <v>43896</v>
      </c>
      <c r="I30" s="126">
        <v>43917</v>
      </c>
      <c r="J30" s="127">
        <v>43923</v>
      </c>
      <c r="K30" s="128">
        <v>3</v>
      </c>
    </row>
    <row r="31" spans="1:12" ht="150" x14ac:dyDescent="0.25">
      <c r="A31" s="125" t="s">
        <v>13</v>
      </c>
      <c r="B31" s="151">
        <v>3031</v>
      </c>
      <c r="C31" s="23" t="s">
        <v>401</v>
      </c>
      <c r="D31" s="93" t="s">
        <v>67</v>
      </c>
      <c r="E31" s="93" t="s">
        <v>6</v>
      </c>
      <c r="F31" s="93" t="s">
        <v>469</v>
      </c>
      <c r="G31" s="126">
        <v>43903</v>
      </c>
      <c r="H31" s="126">
        <v>43910</v>
      </c>
      <c r="I31" s="126">
        <v>43931</v>
      </c>
      <c r="J31" s="127">
        <v>43937</v>
      </c>
      <c r="K31" s="128">
        <v>3</v>
      </c>
    </row>
    <row r="32" spans="1:12" ht="180" x14ac:dyDescent="0.25">
      <c r="A32" s="125" t="s">
        <v>13</v>
      </c>
      <c r="B32" s="151">
        <v>3032</v>
      </c>
      <c r="C32" s="23" t="s">
        <v>458</v>
      </c>
      <c r="D32" s="93" t="s">
        <v>296</v>
      </c>
      <c r="E32" s="93" t="s">
        <v>6</v>
      </c>
      <c r="F32" s="93" t="s">
        <v>459</v>
      </c>
      <c r="G32" s="126">
        <v>43917</v>
      </c>
      <c r="H32" s="126">
        <v>43924</v>
      </c>
      <c r="I32" s="126">
        <v>43945</v>
      </c>
      <c r="J32" s="127">
        <v>43951</v>
      </c>
      <c r="K32" s="128">
        <v>3</v>
      </c>
    </row>
    <row r="33" spans="1:11" ht="101.45" customHeight="1" x14ac:dyDescent="0.25">
      <c r="A33" s="125" t="s">
        <v>13</v>
      </c>
      <c r="B33" s="151">
        <v>3033</v>
      </c>
      <c r="C33" s="23" t="s">
        <v>298</v>
      </c>
      <c r="D33" s="93" t="s">
        <v>7</v>
      </c>
      <c r="E33" s="93" t="s">
        <v>299</v>
      </c>
      <c r="F33" s="140" t="s">
        <v>300</v>
      </c>
      <c r="G33" s="139">
        <v>43938</v>
      </c>
      <c r="H33" s="126">
        <v>43945</v>
      </c>
      <c r="I33" s="126">
        <v>43966</v>
      </c>
      <c r="J33" s="127">
        <v>43972</v>
      </c>
      <c r="K33" s="128">
        <v>3</v>
      </c>
    </row>
    <row r="34" spans="1:11" ht="144.6" customHeight="1" x14ac:dyDescent="0.25">
      <c r="A34" s="93" t="s">
        <v>13</v>
      </c>
      <c r="B34" s="151">
        <v>2983</v>
      </c>
      <c r="C34" s="23" t="s">
        <v>368</v>
      </c>
      <c r="D34" s="93" t="s">
        <v>7</v>
      </c>
      <c r="E34" s="93" t="s">
        <v>6</v>
      </c>
      <c r="F34" s="93" t="s">
        <v>392</v>
      </c>
      <c r="G34" s="139">
        <v>43938</v>
      </c>
      <c r="H34" s="126">
        <v>43945</v>
      </c>
      <c r="I34" s="126">
        <v>43966</v>
      </c>
      <c r="J34" s="127">
        <v>43972</v>
      </c>
      <c r="K34" s="128">
        <v>3</v>
      </c>
    </row>
    <row r="35" spans="1:11" ht="120" x14ac:dyDescent="0.25">
      <c r="A35" s="125" t="s">
        <v>13</v>
      </c>
      <c r="B35" s="151">
        <v>3034</v>
      </c>
      <c r="C35" s="23" t="s">
        <v>301</v>
      </c>
      <c r="D35" s="93" t="s">
        <v>7</v>
      </c>
      <c r="E35" s="93" t="s">
        <v>299</v>
      </c>
      <c r="F35" s="93" t="s">
        <v>302</v>
      </c>
      <c r="G35" s="126">
        <v>43952</v>
      </c>
      <c r="H35" s="126">
        <v>43959</v>
      </c>
      <c r="I35" s="126">
        <v>43980</v>
      </c>
      <c r="J35" s="127">
        <v>43986</v>
      </c>
      <c r="K35" s="128">
        <v>3</v>
      </c>
    </row>
    <row r="36" spans="1:11" ht="150" x14ac:dyDescent="0.25">
      <c r="A36" s="125" t="s">
        <v>13</v>
      </c>
      <c r="B36" s="151">
        <v>3035</v>
      </c>
      <c r="C36" s="23" t="s">
        <v>460</v>
      </c>
      <c r="D36" s="93" t="s">
        <v>7</v>
      </c>
      <c r="E36" s="93" t="s">
        <v>6</v>
      </c>
      <c r="F36" s="93" t="s">
        <v>470</v>
      </c>
      <c r="G36" s="126">
        <v>43987</v>
      </c>
      <c r="H36" s="126">
        <v>43994</v>
      </c>
      <c r="I36" s="126">
        <v>44015</v>
      </c>
      <c r="J36" s="127">
        <v>44021</v>
      </c>
      <c r="K36" s="128">
        <v>3</v>
      </c>
    </row>
    <row r="37" spans="1:11" ht="210" x14ac:dyDescent="0.25">
      <c r="A37" s="125" t="s">
        <v>13</v>
      </c>
      <c r="B37" s="151">
        <v>3036</v>
      </c>
      <c r="C37" s="23" t="s">
        <v>461</v>
      </c>
      <c r="D37" s="93" t="s">
        <v>296</v>
      </c>
      <c r="E37" s="93" t="s">
        <v>6</v>
      </c>
      <c r="F37" s="93" t="s">
        <v>462</v>
      </c>
      <c r="G37" s="126">
        <v>44022</v>
      </c>
      <c r="H37" s="126">
        <v>44029</v>
      </c>
      <c r="I37" s="126">
        <v>44050</v>
      </c>
      <c r="J37" s="127">
        <v>44056</v>
      </c>
      <c r="K37" s="128">
        <v>3</v>
      </c>
    </row>
    <row r="38" spans="1:11" s="90" customFormat="1" ht="255" x14ac:dyDescent="0.25">
      <c r="A38" s="125" t="s">
        <v>338</v>
      </c>
      <c r="B38" s="151">
        <v>2954</v>
      </c>
      <c r="C38" s="23" t="s">
        <v>101</v>
      </c>
      <c r="D38" s="93" t="s">
        <v>41</v>
      </c>
      <c r="E38" s="93" t="s">
        <v>391</v>
      </c>
      <c r="F38" s="93" t="s">
        <v>390</v>
      </c>
      <c r="G38" s="139">
        <v>44043</v>
      </c>
      <c r="H38" s="126">
        <v>44050</v>
      </c>
      <c r="I38" s="126">
        <v>44071</v>
      </c>
      <c r="J38" s="127">
        <v>44077</v>
      </c>
      <c r="K38" s="128">
        <v>25</v>
      </c>
    </row>
    <row r="39" spans="1:11" ht="105" x14ac:dyDescent="0.25">
      <c r="A39" s="125" t="s">
        <v>338</v>
      </c>
      <c r="B39" s="151">
        <v>2955</v>
      </c>
      <c r="C39" s="23" t="s">
        <v>388</v>
      </c>
      <c r="D39" s="93" t="s">
        <v>41</v>
      </c>
      <c r="E39" s="93" t="s">
        <v>393</v>
      </c>
      <c r="F39" s="93" t="s">
        <v>389</v>
      </c>
      <c r="G39" s="139">
        <v>44043</v>
      </c>
      <c r="H39" s="126">
        <v>44050</v>
      </c>
      <c r="I39" s="126">
        <v>44071</v>
      </c>
      <c r="J39" s="127">
        <v>44077</v>
      </c>
      <c r="K39" s="128">
        <v>25</v>
      </c>
    </row>
    <row r="40" spans="1:11" ht="120" x14ac:dyDescent="0.25">
      <c r="A40" s="125" t="s">
        <v>13</v>
      </c>
      <c r="B40" s="151">
        <v>3038</v>
      </c>
      <c r="C40" s="23" t="s">
        <v>307</v>
      </c>
      <c r="D40" s="93" t="s">
        <v>7</v>
      </c>
      <c r="E40" s="93" t="s">
        <v>6</v>
      </c>
      <c r="F40" s="93" t="s">
        <v>308</v>
      </c>
      <c r="G40" s="126">
        <v>44050</v>
      </c>
      <c r="H40" s="126">
        <v>44057</v>
      </c>
      <c r="I40" s="126">
        <v>44078</v>
      </c>
      <c r="J40" s="127">
        <v>44084</v>
      </c>
      <c r="K40" s="128">
        <v>3</v>
      </c>
    </row>
    <row r="41" spans="1:11" ht="45" x14ac:dyDescent="0.25">
      <c r="A41" s="93" t="s">
        <v>13</v>
      </c>
      <c r="B41" s="152">
        <v>2985</v>
      </c>
      <c r="C41" s="23" t="s">
        <v>73</v>
      </c>
      <c r="D41" s="93" t="s">
        <v>41</v>
      </c>
      <c r="E41" s="93" t="s">
        <v>299</v>
      </c>
      <c r="F41" s="93" t="s">
        <v>309</v>
      </c>
      <c r="G41" s="126">
        <v>44092</v>
      </c>
      <c r="H41" s="126">
        <v>44099</v>
      </c>
      <c r="I41" s="126">
        <v>44120</v>
      </c>
      <c r="J41" s="127">
        <v>44126</v>
      </c>
      <c r="K41" s="128">
        <v>3</v>
      </c>
    </row>
    <row r="42" spans="1:11" ht="210" x14ac:dyDescent="0.25">
      <c r="A42" s="125" t="s">
        <v>13</v>
      </c>
      <c r="B42" s="151">
        <v>3039</v>
      </c>
      <c r="C42" s="23" t="s">
        <v>463</v>
      </c>
      <c r="D42" s="93" t="s">
        <v>296</v>
      </c>
      <c r="E42" s="93" t="s">
        <v>6</v>
      </c>
      <c r="F42" s="93" t="s">
        <v>464</v>
      </c>
      <c r="G42" s="126">
        <v>44113</v>
      </c>
      <c r="H42" s="126">
        <v>44120</v>
      </c>
      <c r="I42" s="126">
        <v>44141</v>
      </c>
      <c r="J42" s="127">
        <v>44147</v>
      </c>
      <c r="K42" s="128">
        <v>3</v>
      </c>
    </row>
    <row r="43" spans="1:11" ht="105" x14ac:dyDescent="0.25">
      <c r="A43" s="125" t="s">
        <v>13</v>
      </c>
      <c r="B43" s="151">
        <v>3040</v>
      </c>
      <c r="C43" s="23" t="s">
        <v>298</v>
      </c>
      <c r="D43" s="93" t="s">
        <v>7</v>
      </c>
      <c r="E43" s="93" t="s">
        <v>299</v>
      </c>
      <c r="F43" s="93" t="s">
        <v>300</v>
      </c>
      <c r="G43" s="126">
        <v>44120</v>
      </c>
      <c r="H43" s="126">
        <v>44127</v>
      </c>
      <c r="I43" s="126">
        <v>44148</v>
      </c>
      <c r="J43" s="127">
        <v>44154</v>
      </c>
      <c r="K43" s="128">
        <v>3</v>
      </c>
    </row>
    <row r="44" spans="1:11" ht="150" x14ac:dyDescent="0.25">
      <c r="A44" s="125" t="s">
        <v>13</v>
      </c>
      <c r="B44" s="151">
        <v>3041</v>
      </c>
      <c r="C44" s="23" t="s">
        <v>465</v>
      </c>
      <c r="D44" s="93" t="s">
        <v>7</v>
      </c>
      <c r="E44" s="93" t="s">
        <v>6</v>
      </c>
      <c r="F44" s="93" t="s">
        <v>316</v>
      </c>
      <c r="G44" s="126">
        <v>44169</v>
      </c>
      <c r="H44" s="126">
        <v>44176</v>
      </c>
      <c r="I44" s="126">
        <v>44200</v>
      </c>
      <c r="J44" s="127">
        <v>44203</v>
      </c>
      <c r="K44" s="128">
        <v>3</v>
      </c>
    </row>
    <row r="45" spans="1:11" ht="120" x14ac:dyDescent="0.25">
      <c r="A45" s="125" t="s">
        <v>13</v>
      </c>
      <c r="B45" s="151">
        <v>3042</v>
      </c>
      <c r="C45" s="23" t="s">
        <v>310</v>
      </c>
      <c r="D45" s="93" t="s">
        <v>7</v>
      </c>
      <c r="E45" s="93" t="s">
        <v>299</v>
      </c>
      <c r="F45" s="93" t="s">
        <v>311</v>
      </c>
      <c r="G45" s="126">
        <v>44176</v>
      </c>
      <c r="H45" s="126">
        <v>44183</v>
      </c>
      <c r="I45" s="126">
        <v>44204</v>
      </c>
      <c r="J45" s="127">
        <v>44210</v>
      </c>
      <c r="K45" s="128">
        <v>3</v>
      </c>
    </row>
    <row r="46" spans="1:11" ht="210" x14ac:dyDescent="0.25">
      <c r="A46" s="125" t="s">
        <v>13</v>
      </c>
      <c r="B46" s="151">
        <v>3043</v>
      </c>
      <c r="C46" s="23" t="s">
        <v>466</v>
      </c>
      <c r="D46" s="93" t="s">
        <v>296</v>
      </c>
      <c r="E46" s="93" t="s">
        <v>6</v>
      </c>
      <c r="F46" s="93" t="s">
        <v>467</v>
      </c>
      <c r="G46" s="126">
        <v>44211</v>
      </c>
      <c r="H46" s="126">
        <v>44218</v>
      </c>
      <c r="I46" s="126">
        <v>44239</v>
      </c>
      <c r="J46" s="127">
        <v>44245</v>
      </c>
      <c r="K46" s="128">
        <v>3</v>
      </c>
    </row>
    <row r="47" spans="1:11" ht="133.9" customHeight="1" x14ac:dyDescent="0.25">
      <c r="A47" s="125" t="s">
        <v>13</v>
      </c>
      <c r="B47" s="151">
        <v>3044</v>
      </c>
      <c r="C47" s="23" t="s">
        <v>320</v>
      </c>
      <c r="D47" s="93" t="s">
        <v>296</v>
      </c>
      <c r="E47" s="93" t="s">
        <v>299</v>
      </c>
      <c r="F47" s="93" t="s">
        <v>468</v>
      </c>
      <c r="G47" s="126">
        <v>44225</v>
      </c>
      <c r="H47" s="126">
        <v>44232</v>
      </c>
      <c r="I47" s="126">
        <v>44253</v>
      </c>
      <c r="J47" s="127">
        <v>44259</v>
      </c>
      <c r="K47" s="128">
        <v>3</v>
      </c>
    </row>
    <row r="48" spans="1:11" ht="88.15" customHeight="1" x14ac:dyDescent="0.25">
      <c r="A48" s="93" t="s">
        <v>13</v>
      </c>
      <c r="B48" s="151">
        <v>2986</v>
      </c>
      <c r="C48" s="23" t="s">
        <v>387</v>
      </c>
      <c r="D48" s="93" t="s">
        <v>2</v>
      </c>
      <c r="E48" s="93" t="s">
        <v>6</v>
      </c>
      <c r="F48" s="93" t="s">
        <v>339</v>
      </c>
      <c r="G48" s="126">
        <v>44232</v>
      </c>
      <c r="H48" s="126">
        <v>44239</v>
      </c>
      <c r="I48" s="126">
        <v>44260</v>
      </c>
      <c r="J48" s="127">
        <v>44266</v>
      </c>
      <c r="K48" s="128">
        <v>25</v>
      </c>
    </row>
    <row r="51" spans="1:11" ht="15.75" thickBot="1" x14ac:dyDescent="0.3">
      <c r="A51" s="66" t="s">
        <v>442</v>
      </c>
      <c r="K51" s="98"/>
    </row>
    <row r="52" spans="1:11" ht="39" thickBot="1" x14ac:dyDescent="0.3">
      <c r="A52" s="62" t="s">
        <v>196</v>
      </c>
      <c r="B52" s="63" t="s">
        <v>195</v>
      </c>
      <c r="C52" s="63" t="s">
        <v>194</v>
      </c>
      <c r="D52" s="63" t="s">
        <v>193</v>
      </c>
      <c r="E52" s="63" t="s">
        <v>192</v>
      </c>
      <c r="F52" s="63" t="s">
        <v>191</v>
      </c>
      <c r="G52" s="64" t="s">
        <v>190</v>
      </c>
      <c r="H52" s="64" t="s">
        <v>189</v>
      </c>
      <c r="I52" s="64" t="s">
        <v>188</v>
      </c>
      <c r="J52" s="65" t="s">
        <v>187</v>
      </c>
      <c r="K52" s="91" t="s">
        <v>185</v>
      </c>
    </row>
    <row r="53" spans="1:11" ht="105" x14ac:dyDescent="0.25">
      <c r="A53" s="125" t="s">
        <v>4</v>
      </c>
      <c r="B53" s="151">
        <v>2939</v>
      </c>
      <c r="C53" s="43" t="s">
        <v>410</v>
      </c>
      <c r="D53" s="93" t="s">
        <v>41</v>
      </c>
      <c r="E53" s="93" t="s">
        <v>414</v>
      </c>
      <c r="F53" s="93" t="s">
        <v>449</v>
      </c>
      <c r="G53" s="126">
        <v>43945</v>
      </c>
      <c r="H53" s="126">
        <v>43952</v>
      </c>
      <c r="I53" s="126">
        <v>43973</v>
      </c>
      <c r="J53" s="127">
        <v>43979</v>
      </c>
      <c r="K53" s="128">
        <v>10</v>
      </c>
    </row>
    <row r="54" spans="1:11" ht="160.15" customHeight="1" x14ac:dyDescent="0.25">
      <c r="A54" s="125" t="s">
        <v>138</v>
      </c>
      <c r="B54" s="151">
        <v>2940</v>
      </c>
      <c r="C54" s="23" t="s">
        <v>158</v>
      </c>
      <c r="D54" s="93" t="s">
        <v>41</v>
      </c>
      <c r="E54" s="93" t="s">
        <v>448</v>
      </c>
      <c r="F54" s="93" t="s">
        <v>452</v>
      </c>
      <c r="G54" s="126">
        <v>43924</v>
      </c>
      <c r="H54" s="126">
        <v>43931</v>
      </c>
      <c r="I54" s="126">
        <v>43952</v>
      </c>
      <c r="J54" s="127">
        <v>43958</v>
      </c>
      <c r="K54" s="128">
        <v>4</v>
      </c>
    </row>
    <row r="55" spans="1:11" ht="94.15" customHeight="1" x14ac:dyDescent="0.25">
      <c r="A55" s="125" t="s">
        <v>20</v>
      </c>
      <c r="B55" s="151">
        <v>2941</v>
      </c>
      <c r="C55" s="23" t="s">
        <v>19</v>
      </c>
      <c r="D55" s="93" t="s">
        <v>7</v>
      </c>
      <c r="E55" s="93" t="s">
        <v>445</v>
      </c>
      <c r="F55" s="93" t="s">
        <v>446</v>
      </c>
      <c r="G55" s="126">
        <v>43966</v>
      </c>
      <c r="H55" s="126">
        <v>43973</v>
      </c>
      <c r="I55" s="126">
        <v>43994</v>
      </c>
      <c r="J55" s="127">
        <v>44000</v>
      </c>
      <c r="K55" s="128">
        <v>4</v>
      </c>
    </row>
    <row r="56" spans="1:11" ht="225" customHeight="1" x14ac:dyDescent="0.25">
      <c r="A56" s="125" t="s">
        <v>138</v>
      </c>
      <c r="B56" s="151">
        <v>2942</v>
      </c>
      <c r="C56" s="23" t="s">
        <v>137</v>
      </c>
      <c r="D56" s="93" t="s">
        <v>41</v>
      </c>
      <c r="E56" s="93" t="s">
        <v>448</v>
      </c>
      <c r="F56" s="93" t="s">
        <v>454</v>
      </c>
      <c r="G56" s="126">
        <v>43994</v>
      </c>
      <c r="H56" s="126">
        <v>44001</v>
      </c>
      <c r="I56" s="126">
        <v>44022</v>
      </c>
      <c r="J56" s="127">
        <v>44028</v>
      </c>
      <c r="K56" s="128">
        <v>4</v>
      </c>
    </row>
    <row r="57" spans="1:11" ht="240" x14ac:dyDescent="0.25">
      <c r="A57" s="125" t="s">
        <v>138</v>
      </c>
      <c r="B57" s="151">
        <v>2943</v>
      </c>
      <c r="C57" s="23" t="s">
        <v>140</v>
      </c>
      <c r="D57" s="93" t="s">
        <v>41</v>
      </c>
      <c r="E57" s="93" t="s">
        <v>445</v>
      </c>
      <c r="F57" s="93" t="s">
        <v>453</v>
      </c>
      <c r="G57" s="126">
        <v>44008</v>
      </c>
      <c r="H57" s="126">
        <v>44015</v>
      </c>
      <c r="I57" s="126">
        <v>44036</v>
      </c>
      <c r="J57" s="127">
        <v>44042</v>
      </c>
      <c r="K57" s="128">
        <v>4</v>
      </c>
    </row>
    <row r="58" spans="1:11" ht="129" customHeight="1" x14ac:dyDescent="0.25">
      <c r="A58" s="125" t="s">
        <v>28</v>
      </c>
      <c r="B58" s="151">
        <v>2944</v>
      </c>
      <c r="C58" s="43" t="s">
        <v>411</v>
      </c>
      <c r="D58" s="93" t="s">
        <v>41</v>
      </c>
      <c r="E58" s="93" t="s">
        <v>415</v>
      </c>
      <c r="F58" s="93" t="s">
        <v>450</v>
      </c>
      <c r="G58" s="126">
        <v>44036</v>
      </c>
      <c r="H58" s="126">
        <v>44043</v>
      </c>
      <c r="I58" s="126">
        <v>44064</v>
      </c>
      <c r="J58" s="127">
        <v>44070</v>
      </c>
      <c r="K58" s="128">
        <v>10</v>
      </c>
    </row>
    <row r="59" spans="1:11" ht="90" x14ac:dyDescent="0.25">
      <c r="A59" s="125" t="s">
        <v>20</v>
      </c>
      <c r="B59" s="151">
        <v>2945</v>
      </c>
      <c r="C59" s="23" t="s">
        <v>19</v>
      </c>
      <c r="D59" s="93" t="s">
        <v>7</v>
      </c>
      <c r="E59" s="93" t="s">
        <v>445</v>
      </c>
      <c r="F59" s="93" t="s">
        <v>446</v>
      </c>
      <c r="G59" s="126">
        <v>44057</v>
      </c>
      <c r="H59" s="126">
        <v>44064</v>
      </c>
      <c r="I59" s="126">
        <v>44085</v>
      </c>
      <c r="J59" s="127">
        <v>44091</v>
      </c>
      <c r="K59" s="128">
        <v>4</v>
      </c>
    </row>
    <row r="60" spans="1:11" ht="150" x14ac:dyDescent="0.25">
      <c r="A60" s="125" t="s">
        <v>138</v>
      </c>
      <c r="B60" s="151">
        <v>2946</v>
      </c>
      <c r="C60" s="23" t="s">
        <v>158</v>
      </c>
      <c r="D60" s="93" t="s">
        <v>41</v>
      </c>
      <c r="E60" s="93" t="s">
        <v>419</v>
      </c>
      <c r="F60" s="93" t="s">
        <v>452</v>
      </c>
      <c r="G60" s="126">
        <v>44071</v>
      </c>
      <c r="H60" s="126">
        <v>44078</v>
      </c>
      <c r="I60" s="126">
        <v>44099</v>
      </c>
      <c r="J60" s="127">
        <v>44105</v>
      </c>
      <c r="K60" s="128">
        <v>4</v>
      </c>
    </row>
    <row r="61" spans="1:11" ht="211.15" customHeight="1" x14ac:dyDescent="0.25">
      <c r="A61" s="125" t="s">
        <v>138</v>
      </c>
      <c r="B61" s="151">
        <v>2947</v>
      </c>
      <c r="C61" s="23" t="s">
        <v>137</v>
      </c>
      <c r="D61" s="93" t="s">
        <v>41</v>
      </c>
      <c r="E61" s="93" t="s">
        <v>421</v>
      </c>
      <c r="F61" s="93" t="s">
        <v>454</v>
      </c>
      <c r="G61" s="126">
        <v>44078</v>
      </c>
      <c r="H61" s="126">
        <v>44085</v>
      </c>
      <c r="I61" s="126">
        <v>44106</v>
      </c>
      <c r="J61" s="127">
        <v>44112</v>
      </c>
      <c r="K61" s="128">
        <v>4</v>
      </c>
    </row>
    <row r="62" spans="1:11" ht="214.15" customHeight="1" x14ac:dyDescent="0.25">
      <c r="A62" s="125" t="s">
        <v>28</v>
      </c>
      <c r="B62" s="151">
        <v>2948</v>
      </c>
      <c r="C62" s="43" t="s">
        <v>285</v>
      </c>
      <c r="D62" s="93" t="s">
        <v>2</v>
      </c>
      <c r="E62" s="93" t="s">
        <v>447</v>
      </c>
      <c r="F62" s="93" t="s">
        <v>413</v>
      </c>
      <c r="G62" s="126">
        <v>44085</v>
      </c>
      <c r="H62" s="126">
        <v>44092</v>
      </c>
      <c r="I62" s="126">
        <v>44113</v>
      </c>
      <c r="J62" s="127">
        <v>44119</v>
      </c>
      <c r="K62" s="128">
        <v>6</v>
      </c>
    </row>
    <row r="63" spans="1:11" ht="94.9" customHeight="1" x14ac:dyDescent="0.25">
      <c r="A63" s="125" t="s">
        <v>20</v>
      </c>
      <c r="B63" s="151">
        <v>2949</v>
      </c>
      <c r="C63" s="23" t="s">
        <v>19</v>
      </c>
      <c r="D63" s="93" t="s">
        <v>7</v>
      </c>
      <c r="E63" s="93" t="s">
        <v>445</v>
      </c>
      <c r="F63" s="93" t="s">
        <v>446</v>
      </c>
      <c r="G63" s="126">
        <v>44127</v>
      </c>
      <c r="H63" s="126">
        <v>44134</v>
      </c>
      <c r="I63" s="126">
        <v>44155</v>
      </c>
      <c r="J63" s="127">
        <v>44161</v>
      </c>
      <c r="K63" s="128">
        <v>4</v>
      </c>
    </row>
    <row r="64" spans="1:11" ht="120" x14ac:dyDescent="0.25">
      <c r="A64" s="125" t="s">
        <v>28</v>
      </c>
      <c r="B64" s="151">
        <v>2950</v>
      </c>
      <c r="C64" s="43" t="s">
        <v>412</v>
      </c>
      <c r="D64" s="93" t="s">
        <v>41</v>
      </c>
      <c r="E64" s="93" t="s">
        <v>415</v>
      </c>
      <c r="F64" s="147" t="s">
        <v>451</v>
      </c>
      <c r="G64" s="126">
        <v>44204</v>
      </c>
      <c r="H64" s="126">
        <v>44211</v>
      </c>
      <c r="I64" s="126">
        <v>44232</v>
      </c>
      <c r="J64" s="127">
        <v>44238</v>
      </c>
      <c r="K64" s="128">
        <v>10</v>
      </c>
    </row>
    <row r="65" spans="1:11" ht="73.150000000000006" customHeight="1" x14ac:dyDescent="0.25">
      <c r="A65" s="125" t="s">
        <v>20</v>
      </c>
      <c r="B65" s="151">
        <v>3045</v>
      </c>
      <c r="C65" s="43" t="s">
        <v>335</v>
      </c>
      <c r="D65" s="93" t="s">
        <v>41</v>
      </c>
      <c r="E65" s="93" t="s">
        <v>6</v>
      </c>
      <c r="F65" s="93" t="s">
        <v>456</v>
      </c>
      <c r="G65" s="126">
        <v>44232</v>
      </c>
      <c r="H65" s="126">
        <v>44239</v>
      </c>
      <c r="I65" s="126">
        <v>44260</v>
      </c>
      <c r="J65" s="127">
        <v>44266</v>
      </c>
      <c r="K65" s="128">
        <v>25</v>
      </c>
    </row>
    <row r="66" spans="1:11" ht="90" x14ac:dyDescent="0.25">
      <c r="A66" s="125" t="s">
        <v>138</v>
      </c>
      <c r="B66" s="151">
        <v>2951</v>
      </c>
      <c r="C66" s="23" t="s">
        <v>424</v>
      </c>
      <c r="D66" s="93" t="s">
        <v>2</v>
      </c>
      <c r="E66" s="93" t="s">
        <v>421</v>
      </c>
      <c r="F66" s="147" t="s">
        <v>455</v>
      </c>
      <c r="G66" s="126">
        <v>44239</v>
      </c>
      <c r="H66" s="126">
        <v>44246</v>
      </c>
      <c r="I66" s="126">
        <v>44267</v>
      </c>
      <c r="J66" s="127">
        <v>44273</v>
      </c>
      <c r="K66" s="128">
        <v>4</v>
      </c>
    </row>
    <row r="67" spans="1:11" ht="96" customHeight="1" x14ac:dyDescent="0.25">
      <c r="A67" s="125" t="s">
        <v>20</v>
      </c>
      <c r="B67" s="151">
        <v>2952</v>
      </c>
      <c r="C67" s="23" t="s">
        <v>19</v>
      </c>
      <c r="D67" s="93" t="s">
        <v>7</v>
      </c>
      <c r="E67" s="93" t="s">
        <v>445</v>
      </c>
      <c r="F67" s="93" t="s">
        <v>446</v>
      </c>
      <c r="G67" s="126">
        <v>44239</v>
      </c>
      <c r="H67" s="126">
        <v>44246</v>
      </c>
      <c r="I67" s="126">
        <v>44267</v>
      </c>
      <c r="J67" s="127">
        <v>44273</v>
      </c>
      <c r="K67" s="128">
        <v>4</v>
      </c>
    </row>
    <row r="68" spans="1:11" ht="120" customHeight="1" x14ac:dyDescent="0.25">
      <c r="A68" s="125" t="s">
        <v>20</v>
      </c>
      <c r="B68" s="151">
        <v>2953</v>
      </c>
      <c r="C68" s="56" t="s">
        <v>409</v>
      </c>
      <c r="D68" s="93" t="s">
        <v>41</v>
      </c>
      <c r="E68" s="93" t="s">
        <v>472</v>
      </c>
      <c r="F68" s="147" t="s">
        <v>408</v>
      </c>
      <c r="G68" s="126">
        <v>44246</v>
      </c>
      <c r="H68" s="126">
        <v>44253</v>
      </c>
      <c r="I68" s="126">
        <v>44274</v>
      </c>
      <c r="J68" s="127">
        <v>44280</v>
      </c>
      <c r="K68" s="128">
        <v>6</v>
      </c>
    </row>
  </sheetData>
  <autoFilter ref="A52:L68"/>
  <customSheetViews>
    <customSheetView guid="{185A5CD5-3184-493D-8586-15BEEE1E3F5A}" scale="70" showAutoFilter="1">
      <pageMargins left="0.7" right="0.7" top="0.75" bottom="0.75" header="0.3" footer="0.3"/>
      <autoFilter ref="A52:L68"/>
    </customSheetView>
    <customSheetView guid="{A14B8E4B-3F8F-4606-8E44-39BB9FEA4A2E}" scale="80">
      <selection activeCell="A2" sqref="A2"/>
      <pageMargins left="0.7" right="0.7" top="0.75" bottom="0.75" header="0.3" footer="0.3"/>
    </customSheetView>
    <customSheetView guid="{5B3AED00-93DF-4FAB-9F3C-5DA9CBE9CC8B}" scale="80" topLeftCell="A3">
      <selection activeCell="E7" sqref="E7"/>
      <pageMargins left="0.7" right="0.7" top="0.75" bottom="0.75" header="0.3" footer="0.3"/>
    </customSheetView>
    <customSheetView guid="{A419E118-27CE-453F-8E2E-57861CD2041E}" scale="80" showAutoFilter="1" topLeftCell="B47">
      <selection activeCell="F54" sqref="F54"/>
      <pageMargins left="0.7" right="0.7" top="0.75" bottom="0.75" header="0.3" footer="0.3"/>
      <pageSetup orientation="portrait" r:id="rId1"/>
      <autoFilter ref="A2:K68"/>
    </customSheetView>
    <customSheetView guid="{73078B99-6B6B-4F3B-AEEA-5AC4F88B9E68}" scale="80" topLeftCell="A62">
      <selection activeCell="B66" sqref="B66"/>
      <pageMargins left="0.7" right="0.7" top="0.75" bottom="0.75" header="0.3" footer="0.3"/>
    </customSheetView>
  </customSheetView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L79"/>
  <sheetViews>
    <sheetView zoomScale="60" zoomScaleNormal="60" workbookViewId="0">
      <selection activeCell="C33" sqref="C33:F33"/>
    </sheetView>
  </sheetViews>
  <sheetFormatPr defaultRowHeight="15" x14ac:dyDescent="0.25"/>
  <cols>
    <col min="1" max="1" width="15.7109375" customWidth="1"/>
    <col min="2" max="2" width="11" customWidth="1"/>
    <col min="3" max="3" width="38.7109375" customWidth="1"/>
    <col min="4" max="4" width="16.85546875" customWidth="1"/>
    <col min="5" max="5" width="19.7109375" customWidth="1"/>
    <col min="6" max="6" width="86.7109375" customWidth="1"/>
    <col min="7" max="7" width="11.28515625" bestFit="1" customWidth="1"/>
    <col min="8" max="8" width="11.5703125" bestFit="1" customWidth="1"/>
    <col min="9" max="9" width="10.85546875" bestFit="1" customWidth="1"/>
    <col min="10" max="11" width="14.5703125" bestFit="1" customWidth="1"/>
    <col min="12" max="12" width="15.7109375" customWidth="1"/>
  </cols>
  <sheetData>
    <row r="1" spans="1:12" ht="21" x14ac:dyDescent="0.35">
      <c r="A1" s="130" t="s">
        <v>322</v>
      </c>
      <c r="L1" s="130"/>
    </row>
    <row r="2" spans="1:12" ht="19.5" thickBot="1" x14ac:dyDescent="0.35">
      <c r="A2" s="121" t="s">
        <v>384</v>
      </c>
      <c r="K2" s="98"/>
      <c r="L2" s="121"/>
    </row>
    <row r="3" spans="1:12" ht="39" thickBot="1" x14ac:dyDescent="0.3">
      <c r="A3" s="62" t="s">
        <v>196</v>
      </c>
      <c r="B3" s="63" t="s">
        <v>195</v>
      </c>
      <c r="C3" s="63" t="s">
        <v>194</v>
      </c>
      <c r="D3" s="63" t="s">
        <v>193</v>
      </c>
      <c r="E3" s="63" t="s">
        <v>192</v>
      </c>
      <c r="F3" s="63" t="s">
        <v>191</v>
      </c>
      <c r="G3" s="64" t="s">
        <v>190</v>
      </c>
      <c r="H3" s="64" t="s">
        <v>189</v>
      </c>
      <c r="I3" s="64" t="s">
        <v>188</v>
      </c>
      <c r="J3" s="65" t="s">
        <v>187</v>
      </c>
      <c r="K3" s="91" t="s">
        <v>185</v>
      </c>
      <c r="L3" s="62" t="s">
        <v>196</v>
      </c>
    </row>
    <row r="4" spans="1:12" s="90" customFormat="1" ht="28.9" hidden="1" x14ac:dyDescent="0.35">
      <c r="A4" s="107" t="s">
        <v>45</v>
      </c>
      <c r="B4" s="74"/>
      <c r="C4" s="53" t="s">
        <v>340</v>
      </c>
      <c r="D4" s="74" t="s">
        <v>61</v>
      </c>
      <c r="E4" s="74" t="s">
        <v>380</v>
      </c>
      <c r="F4" s="74" t="s">
        <v>342</v>
      </c>
      <c r="G4" s="89">
        <v>43525</v>
      </c>
      <c r="H4" s="89">
        <v>43532</v>
      </c>
      <c r="I4" s="89">
        <v>43553</v>
      </c>
      <c r="J4" s="89">
        <v>43559</v>
      </c>
      <c r="K4" s="112">
        <v>4</v>
      </c>
      <c r="L4" s="107" t="s">
        <v>45</v>
      </c>
    </row>
    <row r="5" spans="1:12" s="90" customFormat="1" ht="43.5" hidden="1" x14ac:dyDescent="0.35">
      <c r="A5" s="107" t="s">
        <v>45</v>
      </c>
      <c r="B5" s="74"/>
      <c r="C5" s="23" t="s">
        <v>343</v>
      </c>
      <c r="D5" s="122" t="s">
        <v>344</v>
      </c>
      <c r="E5" s="74" t="s">
        <v>345</v>
      </c>
      <c r="F5" s="74" t="s">
        <v>367</v>
      </c>
      <c r="G5" s="88">
        <v>43532</v>
      </c>
      <c r="H5" s="88">
        <v>43539</v>
      </c>
      <c r="I5" s="88">
        <v>43560</v>
      </c>
      <c r="J5" s="89">
        <v>43566</v>
      </c>
      <c r="K5" s="113">
        <v>6</v>
      </c>
      <c r="L5" s="107" t="s">
        <v>45</v>
      </c>
    </row>
    <row r="6" spans="1:12" s="90" customFormat="1" ht="30" x14ac:dyDescent="0.25">
      <c r="A6" s="107" t="s">
        <v>43</v>
      </c>
      <c r="B6" s="114"/>
      <c r="C6" s="23" t="s">
        <v>328</v>
      </c>
      <c r="D6" s="74" t="s">
        <v>41</v>
      </c>
      <c r="E6" s="74" t="s">
        <v>330</v>
      </c>
      <c r="F6" s="74" t="s">
        <v>329</v>
      </c>
      <c r="G6" s="89">
        <v>43539</v>
      </c>
      <c r="H6" s="89">
        <v>43546</v>
      </c>
      <c r="I6" s="89">
        <v>43567</v>
      </c>
      <c r="J6" s="89">
        <v>43573</v>
      </c>
      <c r="K6" s="113">
        <v>10</v>
      </c>
      <c r="L6" s="107" t="s">
        <v>43</v>
      </c>
    </row>
    <row r="7" spans="1:12" s="90" customFormat="1" ht="75" x14ac:dyDescent="0.25">
      <c r="A7" s="107" t="s">
        <v>49</v>
      </c>
      <c r="B7" s="74"/>
      <c r="C7" s="23" t="s">
        <v>325</v>
      </c>
      <c r="D7" s="74" t="s">
        <v>154</v>
      </c>
      <c r="E7" s="74" t="s">
        <v>323</v>
      </c>
      <c r="F7" s="74" t="s">
        <v>324</v>
      </c>
      <c r="G7" s="115">
        <v>43546</v>
      </c>
      <c r="H7" s="115">
        <v>43553</v>
      </c>
      <c r="I7" s="115">
        <v>43574</v>
      </c>
      <c r="J7" s="116">
        <v>43580</v>
      </c>
      <c r="K7" s="117">
        <v>10</v>
      </c>
      <c r="L7" s="107" t="s">
        <v>49</v>
      </c>
    </row>
    <row r="8" spans="1:12" s="90" customFormat="1" ht="28.9" hidden="1" x14ac:dyDescent="0.3">
      <c r="A8" s="107" t="s">
        <v>32</v>
      </c>
      <c r="B8" s="114"/>
      <c r="C8" s="23" t="s">
        <v>204</v>
      </c>
      <c r="D8" s="74" t="s">
        <v>7</v>
      </c>
      <c r="E8" s="74" t="s">
        <v>6</v>
      </c>
      <c r="F8" s="74" t="s">
        <v>205</v>
      </c>
      <c r="G8" s="89">
        <v>43553</v>
      </c>
      <c r="H8" s="89">
        <v>43560</v>
      </c>
      <c r="I8" s="89">
        <v>43581</v>
      </c>
      <c r="J8" s="89">
        <v>43587</v>
      </c>
      <c r="K8" s="113">
        <v>25</v>
      </c>
      <c r="L8" s="107" t="s">
        <v>32</v>
      </c>
    </row>
    <row r="9" spans="1:12" s="90" customFormat="1" ht="45" x14ac:dyDescent="0.25">
      <c r="A9" s="107" t="s">
        <v>49</v>
      </c>
      <c r="B9" s="114"/>
      <c r="C9" s="23" t="s">
        <v>206</v>
      </c>
      <c r="D9" s="74" t="s">
        <v>47</v>
      </c>
      <c r="E9" s="74" t="s">
        <v>6</v>
      </c>
      <c r="F9" s="74" t="s">
        <v>207</v>
      </c>
      <c r="G9" s="89">
        <v>43553</v>
      </c>
      <c r="H9" s="89">
        <v>43560</v>
      </c>
      <c r="I9" s="89">
        <v>43581</v>
      </c>
      <c r="J9" s="89">
        <v>43587</v>
      </c>
      <c r="K9" s="113">
        <v>25</v>
      </c>
      <c r="L9" s="107" t="s">
        <v>49</v>
      </c>
    </row>
    <row r="10" spans="1:12" s="90" customFormat="1" ht="43.15" hidden="1" x14ac:dyDescent="0.3">
      <c r="A10" s="107" t="s">
        <v>45</v>
      </c>
      <c r="B10" s="114"/>
      <c r="C10" s="23" t="s">
        <v>208</v>
      </c>
      <c r="D10" s="74" t="s">
        <v>209</v>
      </c>
      <c r="E10" s="74" t="s">
        <v>6</v>
      </c>
      <c r="F10" s="74" t="s">
        <v>210</v>
      </c>
      <c r="G10" s="89">
        <v>43553</v>
      </c>
      <c r="H10" s="89">
        <v>43560</v>
      </c>
      <c r="I10" s="89">
        <v>43581</v>
      </c>
      <c r="J10" s="89">
        <v>43587</v>
      </c>
      <c r="K10" s="113">
        <v>25</v>
      </c>
      <c r="L10" s="107" t="s">
        <v>45</v>
      </c>
    </row>
    <row r="11" spans="1:12" s="90" customFormat="1" ht="60" x14ac:dyDescent="0.25">
      <c r="A11" s="107" t="s">
        <v>43</v>
      </c>
      <c r="B11" s="74"/>
      <c r="C11" s="23" t="s">
        <v>211</v>
      </c>
      <c r="D11" s="74" t="s">
        <v>41</v>
      </c>
      <c r="E11" s="74" t="s">
        <v>212</v>
      </c>
      <c r="F11" s="74" t="s">
        <v>213</v>
      </c>
      <c r="G11" s="89">
        <v>43553</v>
      </c>
      <c r="H11" s="89">
        <v>43560</v>
      </c>
      <c r="I11" s="89">
        <v>43581</v>
      </c>
      <c r="J11" s="89">
        <v>43587</v>
      </c>
      <c r="K11" s="113">
        <v>5</v>
      </c>
      <c r="L11" s="107" t="s">
        <v>43</v>
      </c>
    </row>
    <row r="12" spans="1:12" s="90" customFormat="1" ht="43.15" hidden="1" x14ac:dyDescent="0.3">
      <c r="A12" s="107" t="s">
        <v>45</v>
      </c>
      <c r="B12" s="114"/>
      <c r="C12" s="23" t="s">
        <v>346</v>
      </c>
      <c r="D12" s="74" t="s">
        <v>347</v>
      </c>
      <c r="E12" s="74" t="s">
        <v>103</v>
      </c>
      <c r="F12" s="74" t="s">
        <v>348</v>
      </c>
      <c r="G12" s="116">
        <v>43581</v>
      </c>
      <c r="H12" s="116">
        <v>43588</v>
      </c>
      <c r="I12" s="116">
        <v>43609</v>
      </c>
      <c r="J12" s="116">
        <v>43615</v>
      </c>
      <c r="K12" s="113">
        <v>5</v>
      </c>
      <c r="L12" s="107" t="s">
        <v>45</v>
      </c>
    </row>
    <row r="13" spans="1:12" s="90" customFormat="1" ht="45" x14ac:dyDescent="0.25">
      <c r="A13" s="107" t="s">
        <v>49</v>
      </c>
      <c r="B13" s="114"/>
      <c r="C13" s="23" t="s">
        <v>373</v>
      </c>
      <c r="D13" s="74" t="s">
        <v>79</v>
      </c>
      <c r="E13" s="74" t="s">
        <v>370</v>
      </c>
      <c r="F13" s="74" t="s">
        <v>371</v>
      </c>
      <c r="G13" s="88">
        <v>43602</v>
      </c>
      <c r="H13" s="88">
        <v>43609</v>
      </c>
      <c r="I13" s="88">
        <v>43630</v>
      </c>
      <c r="J13" s="89">
        <v>43636</v>
      </c>
      <c r="K13" s="113">
        <v>5</v>
      </c>
      <c r="L13" s="107" t="s">
        <v>49</v>
      </c>
    </row>
    <row r="14" spans="1:12" s="90" customFormat="1" ht="90" x14ac:dyDescent="0.25">
      <c r="A14" s="107" t="s">
        <v>43</v>
      </c>
      <c r="B14" s="74"/>
      <c r="C14" s="53" t="s">
        <v>224</v>
      </c>
      <c r="D14" s="74" t="s">
        <v>41</v>
      </c>
      <c r="E14" s="74" t="s">
        <v>133</v>
      </c>
      <c r="F14" s="74" t="s">
        <v>225</v>
      </c>
      <c r="G14" s="88">
        <v>43616</v>
      </c>
      <c r="H14" s="88">
        <v>43623</v>
      </c>
      <c r="I14" s="88">
        <v>43644</v>
      </c>
      <c r="J14" s="89">
        <v>43650</v>
      </c>
      <c r="K14" s="113">
        <v>10</v>
      </c>
      <c r="L14" s="107" t="s">
        <v>43</v>
      </c>
    </row>
    <row r="15" spans="1:12" s="90" customFormat="1" ht="28.9" hidden="1" x14ac:dyDescent="0.3">
      <c r="A15" s="107" t="s">
        <v>32</v>
      </c>
      <c r="B15" s="114"/>
      <c r="C15" s="56" t="s">
        <v>326</v>
      </c>
      <c r="D15" s="74" t="s">
        <v>7</v>
      </c>
      <c r="E15" s="74" t="s">
        <v>6</v>
      </c>
      <c r="F15" s="74" t="s">
        <v>331</v>
      </c>
      <c r="G15" s="89">
        <v>43623</v>
      </c>
      <c r="H15" s="89">
        <v>43630</v>
      </c>
      <c r="I15" s="89">
        <v>43651</v>
      </c>
      <c r="J15" s="89">
        <v>43657</v>
      </c>
      <c r="K15" s="113">
        <v>25</v>
      </c>
      <c r="L15" s="107" t="s">
        <v>32</v>
      </c>
    </row>
    <row r="16" spans="1:12" s="90" customFormat="1" ht="28.9" hidden="1" x14ac:dyDescent="0.35">
      <c r="A16" s="107" t="s">
        <v>32</v>
      </c>
      <c r="B16" s="114"/>
      <c r="C16" s="23" t="s">
        <v>228</v>
      </c>
      <c r="D16" s="74" t="s">
        <v>7</v>
      </c>
      <c r="E16" s="74" t="s">
        <v>6</v>
      </c>
      <c r="F16" s="74" t="s">
        <v>205</v>
      </c>
      <c r="G16" s="89">
        <v>43637</v>
      </c>
      <c r="H16" s="89">
        <v>43644</v>
      </c>
      <c r="I16" s="89">
        <v>43665</v>
      </c>
      <c r="J16" s="89">
        <v>43671</v>
      </c>
      <c r="K16" s="113">
        <v>25</v>
      </c>
      <c r="L16" s="107" t="s">
        <v>32</v>
      </c>
    </row>
    <row r="17" spans="1:12" s="90" customFormat="1" ht="45" x14ac:dyDescent="0.25">
      <c r="A17" s="107" t="s">
        <v>49</v>
      </c>
      <c r="B17" s="74"/>
      <c r="C17" s="23" t="s">
        <v>229</v>
      </c>
      <c r="D17" s="74" t="s">
        <v>47</v>
      </c>
      <c r="E17" s="74" t="s">
        <v>6</v>
      </c>
      <c r="F17" s="74" t="s">
        <v>230</v>
      </c>
      <c r="G17" s="89">
        <v>43637</v>
      </c>
      <c r="H17" s="89">
        <v>43644</v>
      </c>
      <c r="I17" s="89">
        <v>43665</v>
      </c>
      <c r="J17" s="89">
        <v>43671</v>
      </c>
      <c r="K17" s="113">
        <v>25</v>
      </c>
      <c r="L17" s="107" t="s">
        <v>49</v>
      </c>
    </row>
    <row r="18" spans="1:12" s="90" customFormat="1" ht="43.15" hidden="1" x14ac:dyDescent="0.3">
      <c r="A18" s="107" t="s">
        <v>45</v>
      </c>
      <c r="B18" s="74"/>
      <c r="C18" s="23" t="s">
        <v>231</v>
      </c>
      <c r="D18" s="74" t="s">
        <v>209</v>
      </c>
      <c r="E18" s="74" t="s">
        <v>6</v>
      </c>
      <c r="F18" s="74" t="s">
        <v>210</v>
      </c>
      <c r="G18" s="89">
        <v>43637</v>
      </c>
      <c r="H18" s="89">
        <v>43644</v>
      </c>
      <c r="I18" s="89">
        <v>43665</v>
      </c>
      <c r="J18" s="89">
        <v>43671</v>
      </c>
      <c r="K18" s="113">
        <v>25</v>
      </c>
      <c r="L18" s="107" t="s">
        <v>45</v>
      </c>
    </row>
    <row r="19" spans="1:12" s="90" customFormat="1" ht="105" x14ac:dyDescent="0.25">
      <c r="A19" s="107" t="s">
        <v>43</v>
      </c>
      <c r="B19" s="114"/>
      <c r="C19" s="23" t="s">
        <v>42</v>
      </c>
      <c r="D19" s="74" t="s">
        <v>41</v>
      </c>
      <c r="E19" s="74" t="s">
        <v>106</v>
      </c>
      <c r="F19" s="74" t="s">
        <v>232</v>
      </c>
      <c r="G19" s="89">
        <v>43651</v>
      </c>
      <c r="H19" s="89">
        <v>43658</v>
      </c>
      <c r="I19" s="89">
        <v>43679</v>
      </c>
      <c r="J19" s="89">
        <v>43685</v>
      </c>
      <c r="K19" s="113">
        <v>5</v>
      </c>
      <c r="L19" s="107" t="s">
        <v>43</v>
      </c>
    </row>
    <row r="20" spans="1:12" s="90" customFormat="1" ht="60" x14ac:dyDescent="0.25">
      <c r="A20" s="107" t="s">
        <v>43</v>
      </c>
      <c r="B20" s="114"/>
      <c r="C20" s="23" t="s">
        <v>239</v>
      </c>
      <c r="D20" s="74" t="s">
        <v>41</v>
      </c>
      <c r="E20" s="74" t="s">
        <v>106</v>
      </c>
      <c r="F20" s="74" t="s">
        <v>240</v>
      </c>
      <c r="G20" s="89">
        <v>43665</v>
      </c>
      <c r="H20" s="89">
        <v>43672</v>
      </c>
      <c r="I20" s="89">
        <v>43693</v>
      </c>
      <c r="J20" s="89">
        <v>43699</v>
      </c>
      <c r="K20" s="113">
        <v>10</v>
      </c>
      <c r="L20" s="107" t="s">
        <v>43</v>
      </c>
    </row>
    <row r="21" spans="1:12" s="90" customFormat="1" ht="28.9" hidden="1" x14ac:dyDescent="0.3">
      <c r="A21" s="107" t="s">
        <v>45</v>
      </c>
      <c r="B21" s="114"/>
      <c r="C21" s="43" t="s">
        <v>352</v>
      </c>
      <c r="D21" s="74" t="s">
        <v>353</v>
      </c>
      <c r="E21" s="74" t="s">
        <v>144</v>
      </c>
      <c r="F21" s="74" t="s">
        <v>381</v>
      </c>
      <c r="G21" s="89">
        <v>43693</v>
      </c>
      <c r="H21" s="89">
        <v>43700</v>
      </c>
      <c r="I21" s="89">
        <v>43721</v>
      </c>
      <c r="J21" s="89">
        <v>43727</v>
      </c>
      <c r="K21" s="113">
        <v>6</v>
      </c>
      <c r="L21" s="107" t="s">
        <v>45</v>
      </c>
    </row>
    <row r="22" spans="1:12" s="90" customFormat="1" ht="43.5" hidden="1" x14ac:dyDescent="0.35">
      <c r="A22" s="107" t="s">
        <v>32</v>
      </c>
      <c r="B22" s="74"/>
      <c r="C22" s="23" t="s">
        <v>76</v>
      </c>
      <c r="D22" s="74" t="s">
        <v>7</v>
      </c>
      <c r="E22" s="74" t="s">
        <v>244</v>
      </c>
      <c r="F22" s="74" t="s">
        <v>245</v>
      </c>
      <c r="G22" s="88">
        <v>43714</v>
      </c>
      <c r="H22" s="88">
        <v>43721</v>
      </c>
      <c r="I22" s="88">
        <v>43742</v>
      </c>
      <c r="J22" s="89">
        <v>43748</v>
      </c>
      <c r="K22" s="113">
        <v>25</v>
      </c>
      <c r="L22" s="107" t="s">
        <v>32</v>
      </c>
    </row>
    <row r="23" spans="1:12" s="90" customFormat="1" ht="28.9" hidden="1" x14ac:dyDescent="0.35">
      <c r="A23" s="107" t="s">
        <v>32</v>
      </c>
      <c r="B23" s="74"/>
      <c r="C23" s="56" t="s">
        <v>327</v>
      </c>
      <c r="D23" s="74" t="s">
        <v>7</v>
      </c>
      <c r="E23" s="74" t="s">
        <v>6</v>
      </c>
      <c r="F23" s="74" t="s">
        <v>253</v>
      </c>
      <c r="G23" s="88">
        <v>43742</v>
      </c>
      <c r="H23" s="88">
        <v>43749</v>
      </c>
      <c r="I23" s="88">
        <v>43770</v>
      </c>
      <c r="J23" s="89">
        <v>43776</v>
      </c>
      <c r="K23" s="113">
        <v>25</v>
      </c>
      <c r="L23" s="107" t="s">
        <v>32</v>
      </c>
    </row>
    <row r="24" spans="1:12" s="90" customFormat="1" ht="43.5" hidden="1" x14ac:dyDescent="0.35">
      <c r="A24" s="107" t="s">
        <v>45</v>
      </c>
      <c r="B24" s="114"/>
      <c r="C24" s="23" t="s">
        <v>354</v>
      </c>
      <c r="D24" s="74" t="s">
        <v>249</v>
      </c>
      <c r="E24" s="74" t="s">
        <v>144</v>
      </c>
      <c r="F24" s="74" t="s">
        <v>251</v>
      </c>
      <c r="G24" s="89">
        <v>43763</v>
      </c>
      <c r="H24" s="89">
        <v>43770</v>
      </c>
      <c r="I24" s="89">
        <v>43791</v>
      </c>
      <c r="J24" s="89">
        <v>43797</v>
      </c>
      <c r="K24" s="113">
        <v>5</v>
      </c>
      <c r="L24" s="107" t="s">
        <v>45</v>
      </c>
    </row>
    <row r="25" spans="1:12" s="90" customFormat="1" ht="72.400000000000006" hidden="1" x14ac:dyDescent="0.35">
      <c r="A25" s="107" t="s">
        <v>45</v>
      </c>
      <c r="B25" s="107"/>
      <c r="C25" s="106" t="s">
        <v>349</v>
      </c>
      <c r="D25" s="107" t="s">
        <v>350</v>
      </c>
      <c r="E25" s="107" t="s">
        <v>103</v>
      </c>
      <c r="F25" s="107" t="s">
        <v>351</v>
      </c>
      <c r="G25" s="118">
        <v>43770</v>
      </c>
      <c r="H25" s="118">
        <v>43777</v>
      </c>
      <c r="I25" s="118">
        <v>43798</v>
      </c>
      <c r="J25" s="119">
        <v>43804</v>
      </c>
      <c r="K25" s="120">
        <v>4</v>
      </c>
      <c r="L25" s="107" t="s">
        <v>45</v>
      </c>
    </row>
    <row r="26" spans="1:12" s="90" customFormat="1" ht="105" x14ac:dyDescent="0.25">
      <c r="A26" s="107" t="s">
        <v>43</v>
      </c>
      <c r="B26" s="74"/>
      <c r="C26" s="23" t="s">
        <v>42</v>
      </c>
      <c r="D26" s="74" t="s">
        <v>41</v>
      </c>
      <c r="E26" s="74" t="s">
        <v>106</v>
      </c>
      <c r="F26" s="122" t="s">
        <v>232</v>
      </c>
      <c r="G26" s="88">
        <v>43798</v>
      </c>
      <c r="H26" s="88">
        <v>43805</v>
      </c>
      <c r="I26" s="88">
        <v>43826</v>
      </c>
      <c r="J26" s="89">
        <v>43832</v>
      </c>
      <c r="K26" s="113">
        <v>5</v>
      </c>
      <c r="L26" s="107" t="s">
        <v>43</v>
      </c>
    </row>
    <row r="27" spans="1:12" s="90" customFormat="1" ht="28.9" hidden="1" x14ac:dyDescent="0.3">
      <c r="A27" s="107" t="s">
        <v>32</v>
      </c>
      <c r="B27" s="74"/>
      <c r="C27" s="53" t="s">
        <v>254</v>
      </c>
      <c r="D27" s="74" t="s">
        <v>7</v>
      </c>
      <c r="E27" s="74" t="s">
        <v>6</v>
      </c>
      <c r="F27" s="74" t="s">
        <v>255</v>
      </c>
      <c r="G27" s="89">
        <v>43798</v>
      </c>
      <c r="H27" s="89">
        <v>43805</v>
      </c>
      <c r="I27" s="89">
        <v>43826</v>
      </c>
      <c r="J27" s="89">
        <v>43832</v>
      </c>
      <c r="K27" s="113">
        <v>25</v>
      </c>
      <c r="L27" s="107" t="s">
        <v>32</v>
      </c>
    </row>
    <row r="28" spans="1:12" s="90" customFormat="1" ht="30" x14ac:dyDescent="0.25">
      <c r="A28" s="107" t="s">
        <v>49</v>
      </c>
      <c r="B28" s="74"/>
      <c r="C28" s="23" t="s">
        <v>256</v>
      </c>
      <c r="D28" s="74" t="s">
        <v>47</v>
      </c>
      <c r="E28" s="74" t="s">
        <v>6</v>
      </c>
      <c r="F28" s="74" t="s">
        <v>205</v>
      </c>
      <c r="G28" s="89">
        <v>43798</v>
      </c>
      <c r="H28" s="89">
        <v>43805</v>
      </c>
      <c r="I28" s="89">
        <v>43826</v>
      </c>
      <c r="J28" s="89">
        <v>43832</v>
      </c>
      <c r="K28" s="113">
        <v>25</v>
      </c>
      <c r="L28" s="107" t="s">
        <v>49</v>
      </c>
    </row>
    <row r="29" spans="1:12" s="90" customFormat="1" ht="43.15" hidden="1" x14ac:dyDescent="0.3">
      <c r="A29" s="107" t="s">
        <v>45</v>
      </c>
      <c r="B29" s="74"/>
      <c r="C29" s="23" t="s">
        <v>257</v>
      </c>
      <c r="D29" s="74" t="s">
        <v>209</v>
      </c>
      <c r="E29" s="74" t="s">
        <v>6</v>
      </c>
      <c r="F29" s="74" t="s">
        <v>210</v>
      </c>
      <c r="G29" s="89">
        <v>43798</v>
      </c>
      <c r="H29" s="89">
        <v>43805</v>
      </c>
      <c r="I29" s="89">
        <v>43826</v>
      </c>
      <c r="J29" s="89">
        <v>43832</v>
      </c>
      <c r="K29" s="113">
        <v>25</v>
      </c>
      <c r="L29" s="107" t="s">
        <v>45</v>
      </c>
    </row>
    <row r="30" spans="1:12" s="90" customFormat="1" ht="30" x14ac:dyDescent="0.25">
      <c r="A30" s="107" t="s">
        <v>49</v>
      </c>
      <c r="B30" s="114"/>
      <c r="C30" s="23" t="s">
        <v>377</v>
      </c>
      <c r="D30" s="74" t="s">
        <v>47</v>
      </c>
      <c r="E30" s="74" t="s">
        <v>372</v>
      </c>
      <c r="F30" s="74" t="s">
        <v>378</v>
      </c>
      <c r="G30" s="89">
        <v>43819</v>
      </c>
      <c r="H30" s="89">
        <v>43826</v>
      </c>
      <c r="I30" s="89">
        <v>43847</v>
      </c>
      <c r="J30" s="89">
        <v>43853</v>
      </c>
      <c r="K30" s="113">
        <v>5</v>
      </c>
      <c r="L30" s="107" t="s">
        <v>49</v>
      </c>
    </row>
    <row r="31" spans="1:12" s="90" customFormat="1" ht="30" x14ac:dyDescent="0.25">
      <c r="A31" s="107" t="s">
        <v>49</v>
      </c>
      <c r="B31" s="74"/>
      <c r="C31" s="23" t="s">
        <v>374</v>
      </c>
      <c r="D31" s="74" t="s">
        <v>79</v>
      </c>
      <c r="E31" s="74" t="s">
        <v>376</v>
      </c>
      <c r="F31" s="74" t="s">
        <v>379</v>
      </c>
      <c r="G31" s="88">
        <v>43826</v>
      </c>
      <c r="H31" s="88">
        <v>43833</v>
      </c>
      <c r="I31" s="88">
        <v>43854</v>
      </c>
      <c r="J31" s="89">
        <v>43860</v>
      </c>
      <c r="K31" s="113">
        <v>5</v>
      </c>
      <c r="L31" s="107" t="s">
        <v>49</v>
      </c>
    </row>
    <row r="32" spans="1:12" s="90" customFormat="1" ht="14.45" hidden="1" x14ac:dyDescent="0.3">
      <c r="A32" s="107" t="s">
        <v>32</v>
      </c>
      <c r="B32" s="74"/>
      <c r="C32" s="23" t="s">
        <v>35</v>
      </c>
      <c r="D32" s="74" t="s">
        <v>7</v>
      </c>
      <c r="E32" s="74" t="s">
        <v>260</v>
      </c>
      <c r="F32" s="74" t="s">
        <v>261</v>
      </c>
      <c r="G32" s="88">
        <v>43840</v>
      </c>
      <c r="H32" s="88">
        <v>43847</v>
      </c>
      <c r="I32" s="88">
        <v>43868</v>
      </c>
      <c r="J32" s="89">
        <v>43874</v>
      </c>
      <c r="K32" s="113">
        <v>25</v>
      </c>
      <c r="L32" s="107" t="s">
        <v>32</v>
      </c>
    </row>
    <row r="33" spans="1:12" s="90" customFormat="1" ht="30" x14ac:dyDescent="0.25">
      <c r="A33" s="107" t="s">
        <v>49</v>
      </c>
      <c r="B33" s="74"/>
      <c r="C33" s="23" t="s">
        <v>375</v>
      </c>
      <c r="D33" s="74" t="s">
        <v>79</v>
      </c>
      <c r="E33" s="74" t="s">
        <v>341</v>
      </c>
      <c r="F33" s="74" t="s">
        <v>379</v>
      </c>
      <c r="G33" s="88">
        <v>43854</v>
      </c>
      <c r="H33" s="88">
        <v>43861</v>
      </c>
      <c r="I33" s="88">
        <v>43882</v>
      </c>
      <c r="J33" s="89">
        <v>43888</v>
      </c>
      <c r="K33" s="113">
        <v>5</v>
      </c>
      <c r="L33" s="107" t="s">
        <v>49</v>
      </c>
    </row>
    <row r="34" spans="1:12" s="90" customFormat="1" ht="75" x14ac:dyDescent="0.25">
      <c r="A34" s="107" t="s">
        <v>262</v>
      </c>
      <c r="B34" s="74"/>
      <c r="C34" s="23" t="s">
        <v>263</v>
      </c>
      <c r="D34" s="74" t="s">
        <v>41</v>
      </c>
      <c r="E34" s="74" t="s">
        <v>6</v>
      </c>
      <c r="F34" s="74" t="s">
        <v>332</v>
      </c>
      <c r="G34" s="88">
        <v>43868</v>
      </c>
      <c r="H34" s="88">
        <v>43875</v>
      </c>
      <c r="I34" s="88">
        <v>43896</v>
      </c>
      <c r="J34" s="89">
        <v>43902</v>
      </c>
      <c r="K34" s="113">
        <v>25</v>
      </c>
      <c r="L34" s="107" t="s">
        <v>262</v>
      </c>
    </row>
    <row r="36" spans="1:12" ht="19.5" thickBot="1" x14ac:dyDescent="0.35">
      <c r="A36" s="121" t="s">
        <v>383</v>
      </c>
      <c r="L36" s="121" t="s">
        <v>383</v>
      </c>
    </row>
    <row r="37" spans="1:12" ht="39" thickBot="1" x14ac:dyDescent="0.3">
      <c r="A37" s="62" t="s">
        <v>196</v>
      </c>
      <c r="B37" s="63" t="s">
        <v>195</v>
      </c>
      <c r="C37" s="63" t="s">
        <v>194</v>
      </c>
      <c r="D37" s="63" t="s">
        <v>193</v>
      </c>
      <c r="E37" s="63" t="s">
        <v>192</v>
      </c>
      <c r="F37" s="63" t="s">
        <v>191</v>
      </c>
      <c r="G37" s="64" t="s">
        <v>190</v>
      </c>
      <c r="H37" s="64" t="s">
        <v>189</v>
      </c>
      <c r="I37" s="64" t="s">
        <v>188</v>
      </c>
      <c r="J37" s="65" t="s">
        <v>187</v>
      </c>
      <c r="K37" s="91" t="s">
        <v>185</v>
      </c>
      <c r="L37" s="62" t="s">
        <v>196</v>
      </c>
    </row>
    <row r="38" spans="1:12" s="90" customFormat="1" ht="90" x14ac:dyDescent="0.25">
      <c r="A38" s="107" t="s">
        <v>20</v>
      </c>
      <c r="B38" s="74"/>
      <c r="C38" s="23" t="s">
        <v>268</v>
      </c>
      <c r="D38" s="74" t="s">
        <v>41</v>
      </c>
      <c r="E38" s="74" t="s">
        <v>6</v>
      </c>
      <c r="F38" s="122" t="s">
        <v>269</v>
      </c>
      <c r="G38" s="88">
        <v>43560</v>
      </c>
      <c r="H38" s="88">
        <v>43567</v>
      </c>
      <c r="I38" s="88">
        <v>43588</v>
      </c>
      <c r="J38" s="89">
        <v>43594</v>
      </c>
      <c r="K38" s="113">
        <v>10</v>
      </c>
      <c r="L38" s="107" t="s">
        <v>20</v>
      </c>
    </row>
    <row r="39" spans="1:12" s="90" customFormat="1" ht="123" customHeight="1" x14ac:dyDescent="0.25">
      <c r="A39" s="107" t="s">
        <v>4</v>
      </c>
      <c r="B39" s="114"/>
      <c r="C39" s="43" t="s">
        <v>410</v>
      </c>
      <c r="D39" s="74" t="s">
        <v>41</v>
      </c>
      <c r="E39" s="74" t="s">
        <v>414</v>
      </c>
      <c r="F39" s="122" t="s">
        <v>417</v>
      </c>
      <c r="G39" s="89">
        <v>43567</v>
      </c>
      <c r="H39" s="89">
        <v>43574</v>
      </c>
      <c r="I39" s="89">
        <v>43595</v>
      </c>
      <c r="J39" s="89">
        <v>43601</v>
      </c>
      <c r="K39" s="113">
        <v>10</v>
      </c>
      <c r="L39" s="107" t="s">
        <v>4</v>
      </c>
    </row>
    <row r="40" spans="1:12" s="90" customFormat="1" ht="51" customHeight="1" x14ac:dyDescent="0.25">
      <c r="A40" s="107" t="s">
        <v>365</v>
      </c>
      <c r="B40" s="74"/>
      <c r="C40" s="23" t="s">
        <v>362</v>
      </c>
      <c r="D40" s="74" t="s">
        <v>363</v>
      </c>
      <c r="E40" s="74" t="s">
        <v>364</v>
      </c>
      <c r="F40" s="122" t="s">
        <v>366</v>
      </c>
      <c r="G40" s="116">
        <v>43573</v>
      </c>
      <c r="H40" s="88">
        <v>43581</v>
      </c>
      <c r="I40" s="88">
        <v>43602</v>
      </c>
      <c r="J40" s="89">
        <v>43608</v>
      </c>
      <c r="K40" s="113">
        <v>6</v>
      </c>
      <c r="L40" s="107" t="s">
        <v>365</v>
      </c>
    </row>
    <row r="41" spans="1:12" s="90" customFormat="1" ht="135" x14ac:dyDescent="0.25">
      <c r="A41" s="107" t="s">
        <v>20</v>
      </c>
      <c r="B41" s="74"/>
      <c r="C41" s="23" t="s">
        <v>19</v>
      </c>
      <c r="D41" s="74" t="s">
        <v>7</v>
      </c>
      <c r="E41" s="74" t="s">
        <v>407</v>
      </c>
      <c r="F41" s="123" t="s">
        <v>382</v>
      </c>
      <c r="G41" s="88">
        <v>43588</v>
      </c>
      <c r="H41" s="88">
        <v>43595</v>
      </c>
      <c r="I41" s="88">
        <v>43616</v>
      </c>
      <c r="J41" s="89">
        <v>43622</v>
      </c>
      <c r="K41" s="113">
        <v>4</v>
      </c>
      <c r="L41" s="107" t="s">
        <v>20</v>
      </c>
    </row>
    <row r="42" spans="1:12" s="90" customFormat="1" ht="153" customHeight="1" x14ac:dyDescent="0.25">
      <c r="A42" s="107" t="s">
        <v>138</v>
      </c>
      <c r="B42" s="114"/>
      <c r="C42" s="23" t="s">
        <v>158</v>
      </c>
      <c r="D42" s="74" t="s">
        <v>41</v>
      </c>
      <c r="E42" s="74" t="s">
        <v>157</v>
      </c>
      <c r="F42" s="132" t="s">
        <v>356</v>
      </c>
      <c r="G42" s="89">
        <v>43595</v>
      </c>
      <c r="H42" s="89">
        <v>43602</v>
      </c>
      <c r="I42" s="89">
        <v>43623</v>
      </c>
      <c r="J42" s="89">
        <v>43629</v>
      </c>
      <c r="K42" s="113">
        <v>4</v>
      </c>
      <c r="L42" s="107" t="s">
        <v>138</v>
      </c>
    </row>
    <row r="43" spans="1:12" s="90" customFormat="1" ht="105" x14ac:dyDescent="0.25">
      <c r="A43" s="107" t="s">
        <v>138</v>
      </c>
      <c r="B43" s="114"/>
      <c r="C43" s="23" t="s">
        <v>359</v>
      </c>
      <c r="D43" s="74" t="s">
        <v>41</v>
      </c>
      <c r="E43" s="74" t="s">
        <v>136</v>
      </c>
      <c r="F43" s="122" t="s">
        <v>360</v>
      </c>
      <c r="G43" s="89">
        <v>43609</v>
      </c>
      <c r="H43" s="89">
        <v>43616</v>
      </c>
      <c r="I43" s="89">
        <v>43637</v>
      </c>
      <c r="J43" s="89">
        <v>43643</v>
      </c>
      <c r="K43" s="113">
        <v>25</v>
      </c>
      <c r="L43" s="107" t="s">
        <v>138</v>
      </c>
    </row>
    <row r="44" spans="1:12" s="90" customFormat="1" ht="216.6" customHeight="1" x14ac:dyDescent="0.25">
      <c r="A44" s="107" t="s">
        <v>138</v>
      </c>
      <c r="B44" s="74"/>
      <c r="C44" s="23" t="s">
        <v>357</v>
      </c>
      <c r="D44" s="74" t="s">
        <v>41</v>
      </c>
      <c r="E44" s="74" t="s">
        <v>136</v>
      </c>
      <c r="F44" s="122" t="s">
        <v>358</v>
      </c>
      <c r="G44" s="88">
        <v>43630</v>
      </c>
      <c r="H44" s="88">
        <v>43637</v>
      </c>
      <c r="I44" s="88">
        <v>43658</v>
      </c>
      <c r="J44" s="89">
        <v>43664</v>
      </c>
      <c r="K44" s="113">
        <v>25</v>
      </c>
      <c r="L44" s="107" t="s">
        <v>138</v>
      </c>
    </row>
    <row r="45" spans="1:12" s="90" customFormat="1" ht="324.60000000000002" customHeight="1" x14ac:dyDescent="0.25">
      <c r="A45" s="107" t="s">
        <v>138</v>
      </c>
      <c r="B45" s="74"/>
      <c r="C45" s="23" t="s">
        <v>361</v>
      </c>
      <c r="D45" s="74" t="s">
        <v>41</v>
      </c>
      <c r="E45" s="74" t="s">
        <v>136</v>
      </c>
      <c r="F45" s="131" t="s">
        <v>274</v>
      </c>
      <c r="G45" s="88">
        <v>43644</v>
      </c>
      <c r="H45" s="88">
        <v>43651</v>
      </c>
      <c r="I45" s="88">
        <v>43672</v>
      </c>
      <c r="J45" s="89">
        <v>43678</v>
      </c>
      <c r="K45" s="113">
        <v>25</v>
      </c>
      <c r="L45" s="107" t="s">
        <v>138</v>
      </c>
    </row>
    <row r="46" spans="1:12" s="90" customFormat="1" ht="150" x14ac:dyDescent="0.25">
      <c r="A46" s="107" t="s">
        <v>28</v>
      </c>
      <c r="B46" s="74"/>
      <c r="C46" s="43" t="s">
        <v>411</v>
      </c>
      <c r="D46" s="74" t="s">
        <v>41</v>
      </c>
      <c r="E46" s="74" t="s">
        <v>415</v>
      </c>
      <c r="F46" s="122" t="s">
        <v>416</v>
      </c>
      <c r="G46" s="88">
        <v>43672</v>
      </c>
      <c r="H46" s="88">
        <v>43679</v>
      </c>
      <c r="I46" s="88">
        <v>43700</v>
      </c>
      <c r="J46" s="89">
        <v>43706</v>
      </c>
      <c r="K46" s="113">
        <v>10</v>
      </c>
      <c r="L46" s="107" t="s">
        <v>28</v>
      </c>
    </row>
    <row r="47" spans="1:12" s="90" customFormat="1" ht="135" x14ac:dyDescent="0.25">
      <c r="A47" s="107" t="s">
        <v>20</v>
      </c>
      <c r="B47" s="114"/>
      <c r="C47" s="23" t="s">
        <v>19</v>
      </c>
      <c r="D47" s="74" t="s">
        <v>7</v>
      </c>
      <c r="E47" s="74" t="s">
        <v>407</v>
      </c>
      <c r="F47" s="122" t="s">
        <v>382</v>
      </c>
      <c r="G47" s="89">
        <v>43679</v>
      </c>
      <c r="H47" s="89">
        <v>43686</v>
      </c>
      <c r="I47" s="89">
        <v>43707</v>
      </c>
      <c r="J47" s="89">
        <v>43713</v>
      </c>
      <c r="K47" s="113">
        <v>4</v>
      </c>
      <c r="L47" s="107" t="s">
        <v>20</v>
      </c>
    </row>
    <row r="48" spans="1:12" s="90" customFormat="1" ht="246" customHeight="1" x14ac:dyDescent="0.25">
      <c r="A48" s="107" t="s">
        <v>28</v>
      </c>
      <c r="B48" s="74"/>
      <c r="C48" s="43" t="s">
        <v>285</v>
      </c>
      <c r="D48" s="74" t="s">
        <v>2</v>
      </c>
      <c r="E48" s="74" t="s">
        <v>406</v>
      </c>
      <c r="F48" s="132" t="s">
        <v>413</v>
      </c>
      <c r="G48" s="88">
        <v>43700</v>
      </c>
      <c r="H48" s="88">
        <v>43707</v>
      </c>
      <c r="I48" s="88">
        <v>43728</v>
      </c>
      <c r="J48" s="89">
        <v>43734</v>
      </c>
      <c r="K48" s="113">
        <v>6</v>
      </c>
      <c r="L48" s="107" t="s">
        <v>28</v>
      </c>
    </row>
    <row r="49" spans="1:12" s="90" customFormat="1" ht="128.44999999999999" customHeight="1" x14ac:dyDescent="0.25">
      <c r="A49" s="107" t="s">
        <v>138</v>
      </c>
      <c r="B49" s="114"/>
      <c r="C49" s="23" t="s">
        <v>355</v>
      </c>
      <c r="D49" s="74" t="s">
        <v>41</v>
      </c>
      <c r="E49" s="74" t="s">
        <v>157</v>
      </c>
      <c r="F49" s="131" t="s">
        <v>356</v>
      </c>
      <c r="G49" s="89">
        <v>43707</v>
      </c>
      <c r="H49" s="89">
        <v>43714</v>
      </c>
      <c r="I49" s="89">
        <v>43735</v>
      </c>
      <c r="J49" s="89">
        <v>43741</v>
      </c>
      <c r="K49" s="113">
        <v>4</v>
      </c>
      <c r="L49" s="107" t="s">
        <v>138</v>
      </c>
    </row>
    <row r="50" spans="1:12" s="90" customFormat="1" ht="195" x14ac:dyDescent="0.25">
      <c r="A50" s="107" t="s">
        <v>138</v>
      </c>
      <c r="B50" s="114"/>
      <c r="C50" s="23" t="s">
        <v>357</v>
      </c>
      <c r="D50" s="74" t="s">
        <v>41</v>
      </c>
      <c r="E50" s="74" t="s">
        <v>136</v>
      </c>
      <c r="F50" s="131" t="s">
        <v>358</v>
      </c>
      <c r="G50" s="89">
        <v>43721</v>
      </c>
      <c r="H50" s="89">
        <v>43728</v>
      </c>
      <c r="I50" s="89">
        <v>43749</v>
      </c>
      <c r="J50" s="89">
        <v>43755</v>
      </c>
      <c r="K50" s="113">
        <v>25</v>
      </c>
      <c r="L50" s="107" t="s">
        <v>138</v>
      </c>
    </row>
    <row r="51" spans="1:12" s="90" customFormat="1" ht="295.14999999999998" customHeight="1" x14ac:dyDescent="0.25">
      <c r="A51" s="107" t="s">
        <v>138</v>
      </c>
      <c r="B51" s="114"/>
      <c r="C51" s="23" t="s">
        <v>361</v>
      </c>
      <c r="D51" s="74" t="s">
        <v>41</v>
      </c>
      <c r="E51" s="74" t="s">
        <v>136</v>
      </c>
      <c r="F51" s="131" t="s">
        <v>274</v>
      </c>
      <c r="G51" s="89">
        <v>43735</v>
      </c>
      <c r="H51" s="89">
        <v>43742</v>
      </c>
      <c r="I51" s="89">
        <v>43763</v>
      </c>
      <c r="J51" s="89">
        <v>43769</v>
      </c>
      <c r="K51" s="113">
        <v>25</v>
      </c>
      <c r="L51" s="107" t="s">
        <v>138</v>
      </c>
    </row>
    <row r="52" spans="1:12" s="90" customFormat="1" ht="135" x14ac:dyDescent="0.25">
      <c r="A52" s="107" t="s">
        <v>20</v>
      </c>
      <c r="B52" s="85"/>
      <c r="C52" s="23" t="s">
        <v>19</v>
      </c>
      <c r="D52" s="85" t="s">
        <v>7</v>
      </c>
      <c r="E52" s="85" t="s">
        <v>18</v>
      </c>
      <c r="F52" s="133" t="s">
        <v>382</v>
      </c>
      <c r="G52" s="115">
        <v>43763</v>
      </c>
      <c r="H52" s="115">
        <v>43770</v>
      </c>
      <c r="I52" s="115">
        <v>43791</v>
      </c>
      <c r="J52" s="116">
        <v>43797</v>
      </c>
      <c r="K52" s="113">
        <v>4</v>
      </c>
      <c r="L52" s="107" t="s">
        <v>20</v>
      </c>
    </row>
    <row r="53" spans="1:12" s="90" customFormat="1" ht="135" x14ac:dyDescent="0.25">
      <c r="A53" s="107" t="s">
        <v>28</v>
      </c>
      <c r="B53" s="74"/>
      <c r="C53" s="43" t="s">
        <v>412</v>
      </c>
      <c r="D53" s="74" t="s">
        <v>41</v>
      </c>
      <c r="E53" s="74" t="s">
        <v>415</v>
      </c>
      <c r="F53" s="131" t="s">
        <v>418</v>
      </c>
      <c r="G53" s="89">
        <v>43833</v>
      </c>
      <c r="H53" s="89">
        <v>43840</v>
      </c>
      <c r="I53" s="89">
        <v>43861</v>
      </c>
      <c r="J53" s="89">
        <v>43867</v>
      </c>
      <c r="K53" s="113">
        <v>10</v>
      </c>
      <c r="L53" s="107" t="s">
        <v>28</v>
      </c>
    </row>
    <row r="54" spans="1:12" s="90" customFormat="1" ht="135" x14ac:dyDescent="0.25">
      <c r="A54" s="107" t="s">
        <v>20</v>
      </c>
      <c r="B54" s="74"/>
      <c r="C54" s="23" t="s">
        <v>19</v>
      </c>
      <c r="D54" s="74" t="s">
        <v>7</v>
      </c>
      <c r="E54" s="74" t="s">
        <v>18</v>
      </c>
      <c r="F54" s="131" t="s">
        <v>382</v>
      </c>
      <c r="G54" s="88">
        <v>43868</v>
      </c>
      <c r="H54" s="88">
        <v>43875</v>
      </c>
      <c r="I54" s="88">
        <v>43896</v>
      </c>
      <c r="J54" s="89">
        <v>43902</v>
      </c>
      <c r="K54" s="113">
        <v>4</v>
      </c>
      <c r="L54" s="107" t="s">
        <v>20</v>
      </c>
    </row>
    <row r="55" spans="1:12" s="90" customFormat="1" ht="60" x14ac:dyDescent="0.25">
      <c r="A55" s="107" t="s">
        <v>20</v>
      </c>
      <c r="B55" s="74"/>
      <c r="C55" s="23" t="s">
        <v>335</v>
      </c>
      <c r="D55" s="74" t="s">
        <v>41</v>
      </c>
      <c r="E55" s="74" t="s">
        <v>6</v>
      </c>
      <c r="F55" s="131" t="s">
        <v>289</v>
      </c>
      <c r="G55" s="88">
        <v>43868</v>
      </c>
      <c r="H55" s="88">
        <v>43875</v>
      </c>
      <c r="I55" s="88">
        <v>43896</v>
      </c>
      <c r="J55" s="89">
        <v>43902</v>
      </c>
      <c r="K55" s="113">
        <v>25</v>
      </c>
      <c r="L55" s="107" t="s">
        <v>20</v>
      </c>
    </row>
    <row r="56" spans="1:12" s="90" customFormat="1" ht="105" x14ac:dyDescent="0.25">
      <c r="A56" s="107" t="s">
        <v>138</v>
      </c>
      <c r="B56" s="74"/>
      <c r="C56" s="23" t="s">
        <v>359</v>
      </c>
      <c r="D56" s="74" t="s">
        <v>2</v>
      </c>
      <c r="E56" s="74" t="s">
        <v>136</v>
      </c>
      <c r="F56" s="131" t="s">
        <v>360</v>
      </c>
      <c r="G56" s="88">
        <v>43875</v>
      </c>
      <c r="H56" s="88">
        <v>43882</v>
      </c>
      <c r="I56" s="88">
        <v>43903</v>
      </c>
      <c r="J56" s="89">
        <v>43909</v>
      </c>
      <c r="K56" s="113">
        <v>5</v>
      </c>
      <c r="L56" s="107" t="s">
        <v>138</v>
      </c>
    </row>
    <row r="57" spans="1:12" s="90" customFormat="1" ht="105" x14ac:dyDescent="0.25">
      <c r="A57" s="107" t="s">
        <v>28</v>
      </c>
      <c r="B57" s="74"/>
      <c r="C57" s="56" t="s">
        <v>409</v>
      </c>
      <c r="D57" s="74" t="s">
        <v>41</v>
      </c>
      <c r="E57" s="74" t="s">
        <v>407</v>
      </c>
      <c r="F57" s="131" t="s">
        <v>408</v>
      </c>
      <c r="G57" s="88">
        <v>43882</v>
      </c>
      <c r="H57" s="88">
        <v>43889</v>
      </c>
      <c r="I57" s="88">
        <v>43910</v>
      </c>
      <c r="J57" s="89">
        <v>43916</v>
      </c>
      <c r="K57" s="113">
        <v>6</v>
      </c>
      <c r="L57" s="107" t="s">
        <v>20</v>
      </c>
    </row>
    <row r="58" spans="1:12" s="90" customFormat="1" x14ac:dyDescent="0.25"/>
    <row r="59" spans="1:12" s="90" customFormat="1" x14ac:dyDescent="0.25"/>
    <row r="60" spans="1:12" s="101" customFormat="1" ht="15.75" thickBot="1" x14ac:dyDescent="0.3">
      <c r="A60" s="124" t="s">
        <v>385</v>
      </c>
      <c r="L60" s="124" t="s">
        <v>385</v>
      </c>
    </row>
    <row r="61" spans="1:12" s="90" customFormat="1" ht="39" thickBot="1" x14ac:dyDescent="0.3">
      <c r="A61" s="62" t="s">
        <v>196</v>
      </c>
      <c r="B61" s="63" t="s">
        <v>195</v>
      </c>
      <c r="C61" s="63" t="s">
        <v>194</v>
      </c>
      <c r="D61" s="63" t="s">
        <v>193</v>
      </c>
      <c r="E61" s="63" t="s">
        <v>192</v>
      </c>
      <c r="F61" s="63" t="s">
        <v>191</v>
      </c>
      <c r="G61" s="64" t="s">
        <v>190</v>
      </c>
      <c r="H61" s="64" t="s">
        <v>189</v>
      </c>
      <c r="I61" s="64" t="s">
        <v>188</v>
      </c>
      <c r="J61" s="65" t="s">
        <v>187</v>
      </c>
      <c r="K61" s="91" t="s">
        <v>185</v>
      </c>
      <c r="L61" s="62" t="s">
        <v>196</v>
      </c>
    </row>
    <row r="62" spans="1:12" s="90" customFormat="1" ht="135" x14ac:dyDescent="0.25">
      <c r="A62" s="125" t="s">
        <v>13</v>
      </c>
      <c r="B62" s="93"/>
      <c r="C62" s="23" t="s">
        <v>293</v>
      </c>
      <c r="D62" s="93" t="s">
        <v>7</v>
      </c>
      <c r="E62" s="93" t="s">
        <v>6</v>
      </c>
      <c r="F62" s="93" t="s">
        <v>294</v>
      </c>
      <c r="G62" s="126">
        <v>43504</v>
      </c>
      <c r="H62" s="126">
        <v>43511</v>
      </c>
      <c r="I62" s="126">
        <v>43532</v>
      </c>
      <c r="J62" s="127">
        <v>43538</v>
      </c>
      <c r="K62" s="128">
        <v>3</v>
      </c>
      <c r="L62" s="125" t="s">
        <v>13</v>
      </c>
    </row>
    <row r="63" spans="1:12" s="90" customFormat="1" ht="150" x14ac:dyDescent="0.25">
      <c r="A63" s="107" t="s">
        <v>13</v>
      </c>
      <c r="B63" s="74"/>
      <c r="C63" s="23" t="s">
        <v>295</v>
      </c>
      <c r="D63" s="74" t="s">
        <v>296</v>
      </c>
      <c r="E63" s="74" t="s">
        <v>6</v>
      </c>
      <c r="F63" s="74" t="s">
        <v>297</v>
      </c>
      <c r="G63" s="88">
        <v>43560</v>
      </c>
      <c r="H63" s="88">
        <v>43567</v>
      </c>
      <c r="I63" s="88">
        <v>43588</v>
      </c>
      <c r="J63" s="89">
        <v>43594</v>
      </c>
      <c r="K63" s="113">
        <v>3</v>
      </c>
      <c r="L63" s="107" t="s">
        <v>13</v>
      </c>
    </row>
    <row r="64" spans="1:12" s="90" customFormat="1" ht="120" x14ac:dyDescent="0.25">
      <c r="A64" s="107" t="s">
        <v>13</v>
      </c>
      <c r="B64" s="74"/>
      <c r="C64" s="23" t="s">
        <v>298</v>
      </c>
      <c r="D64" s="74" t="s">
        <v>7</v>
      </c>
      <c r="E64" s="74" t="s">
        <v>299</v>
      </c>
      <c r="F64" s="74" t="s">
        <v>300</v>
      </c>
      <c r="G64" s="115">
        <v>43573</v>
      </c>
      <c r="H64" s="115">
        <v>43581</v>
      </c>
      <c r="I64" s="115">
        <v>43602</v>
      </c>
      <c r="J64" s="116">
        <v>43608</v>
      </c>
      <c r="K64" s="113">
        <v>3</v>
      </c>
      <c r="L64" s="107" t="s">
        <v>13</v>
      </c>
    </row>
    <row r="65" spans="1:12" s="90" customFormat="1" ht="150" x14ac:dyDescent="0.25">
      <c r="A65" s="107" t="s">
        <v>13</v>
      </c>
      <c r="B65" s="74"/>
      <c r="C65" s="23" t="s">
        <v>368</v>
      </c>
      <c r="D65" s="74" t="s">
        <v>7</v>
      </c>
      <c r="E65" s="74" t="s">
        <v>6</v>
      </c>
      <c r="F65" s="74" t="s">
        <v>369</v>
      </c>
      <c r="G65" s="115">
        <v>43573</v>
      </c>
      <c r="H65" s="115">
        <v>43581</v>
      </c>
      <c r="I65" s="115">
        <v>43602</v>
      </c>
      <c r="J65" s="116">
        <v>43608</v>
      </c>
      <c r="K65" s="113">
        <v>3</v>
      </c>
      <c r="L65" s="107" t="s">
        <v>13</v>
      </c>
    </row>
    <row r="66" spans="1:12" s="90" customFormat="1" ht="120" x14ac:dyDescent="0.25">
      <c r="A66" s="107" t="s">
        <v>13</v>
      </c>
      <c r="B66" s="74"/>
      <c r="C66" s="23" t="s">
        <v>301</v>
      </c>
      <c r="D66" s="74" t="s">
        <v>7</v>
      </c>
      <c r="E66" s="74" t="s">
        <v>299</v>
      </c>
      <c r="F66" s="74" t="s">
        <v>302</v>
      </c>
      <c r="G66" s="88">
        <v>43588</v>
      </c>
      <c r="H66" s="88">
        <v>43595</v>
      </c>
      <c r="I66" s="88">
        <v>43616</v>
      </c>
      <c r="J66" s="89">
        <v>43622</v>
      </c>
      <c r="K66" s="113">
        <v>3</v>
      </c>
      <c r="L66" s="107" t="s">
        <v>13</v>
      </c>
    </row>
    <row r="67" spans="1:12" s="90" customFormat="1" ht="135" x14ac:dyDescent="0.25">
      <c r="A67" s="107" t="s">
        <v>13</v>
      </c>
      <c r="B67" s="74"/>
      <c r="C67" s="23" t="s">
        <v>303</v>
      </c>
      <c r="D67" s="74" t="s">
        <v>7</v>
      </c>
      <c r="E67" s="74" t="s">
        <v>6</v>
      </c>
      <c r="F67" s="74" t="s">
        <v>304</v>
      </c>
      <c r="G67" s="116">
        <v>43623</v>
      </c>
      <c r="H67" s="116">
        <v>43630</v>
      </c>
      <c r="I67" s="116">
        <v>43651</v>
      </c>
      <c r="J67" s="116">
        <v>43657</v>
      </c>
      <c r="K67" s="113">
        <v>3</v>
      </c>
      <c r="L67" s="107" t="s">
        <v>13</v>
      </c>
    </row>
    <row r="68" spans="1:12" s="90" customFormat="1" ht="180" x14ac:dyDescent="0.25">
      <c r="A68" s="107" t="s">
        <v>13</v>
      </c>
      <c r="B68" s="74"/>
      <c r="C68" s="23" t="s">
        <v>305</v>
      </c>
      <c r="D68" s="74" t="s">
        <v>296</v>
      </c>
      <c r="E68" s="74" t="s">
        <v>6</v>
      </c>
      <c r="F68" s="74" t="s">
        <v>306</v>
      </c>
      <c r="G68" s="88">
        <v>43658</v>
      </c>
      <c r="H68" s="88">
        <v>43665</v>
      </c>
      <c r="I68" s="88">
        <v>43686</v>
      </c>
      <c r="J68" s="89">
        <v>43692</v>
      </c>
      <c r="K68" s="113">
        <v>3</v>
      </c>
      <c r="L68" s="107" t="s">
        <v>13</v>
      </c>
    </row>
    <row r="69" spans="1:12" s="90" customFormat="1" ht="240" x14ac:dyDescent="0.25">
      <c r="A69" s="107" t="s">
        <v>338</v>
      </c>
      <c r="B69" s="74"/>
      <c r="C69" s="23" t="s">
        <v>101</v>
      </c>
      <c r="D69" s="74" t="s">
        <v>41</v>
      </c>
      <c r="E69" s="74" t="s">
        <v>280</v>
      </c>
      <c r="F69" s="74" t="s">
        <v>281</v>
      </c>
      <c r="G69" s="89">
        <v>43679</v>
      </c>
      <c r="H69" s="89">
        <v>43686</v>
      </c>
      <c r="I69" s="89">
        <v>43707</v>
      </c>
      <c r="J69" s="89">
        <v>43713</v>
      </c>
      <c r="K69" s="113">
        <v>25</v>
      </c>
      <c r="L69" s="107" t="s">
        <v>338</v>
      </c>
    </row>
    <row r="70" spans="1:12" s="90" customFormat="1" ht="135" x14ac:dyDescent="0.25">
      <c r="A70" s="107" t="s">
        <v>338</v>
      </c>
      <c r="B70" s="74"/>
      <c r="C70" s="23" t="s">
        <v>97</v>
      </c>
      <c r="D70" s="74" t="s">
        <v>41</v>
      </c>
      <c r="E70" s="74" t="s">
        <v>282</v>
      </c>
      <c r="F70" s="74" t="s">
        <v>386</v>
      </c>
      <c r="G70" s="89">
        <v>43679</v>
      </c>
      <c r="H70" s="89">
        <v>43686</v>
      </c>
      <c r="I70" s="89">
        <v>43707</v>
      </c>
      <c r="J70" s="89">
        <v>43713</v>
      </c>
      <c r="K70" s="113">
        <v>25</v>
      </c>
      <c r="L70" s="107" t="s">
        <v>338</v>
      </c>
    </row>
    <row r="71" spans="1:12" s="90" customFormat="1" ht="135" x14ac:dyDescent="0.25">
      <c r="A71" s="107" t="s">
        <v>13</v>
      </c>
      <c r="B71" s="74"/>
      <c r="C71" s="23" t="s">
        <v>307</v>
      </c>
      <c r="D71" s="74" t="s">
        <v>7</v>
      </c>
      <c r="E71" s="74" t="s">
        <v>6</v>
      </c>
      <c r="F71" s="74" t="s">
        <v>308</v>
      </c>
      <c r="G71" s="88">
        <v>43686</v>
      </c>
      <c r="H71" s="88">
        <v>43693</v>
      </c>
      <c r="I71" s="88">
        <v>43714</v>
      </c>
      <c r="J71" s="89">
        <v>43720</v>
      </c>
      <c r="K71" s="113">
        <v>3</v>
      </c>
      <c r="L71" s="107" t="s">
        <v>13</v>
      </c>
    </row>
    <row r="72" spans="1:12" s="90" customFormat="1" ht="45" x14ac:dyDescent="0.25">
      <c r="A72" s="107" t="s">
        <v>13</v>
      </c>
      <c r="B72" s="114"/>
      <c r="C72" s="23" t="s">
        <v>73</v>
      </c>
      <c r="D72" s="74" t="s">
        <v>41</v>
      </c>
      <c r="E72" s="74" t="s">
        <v>299</v>
      </c>
      <c r="F72" s="74" t="s">
        <v>309</v>
      </c>
      <c r="G72" s="115">
        <v>43728</v>
      </c>
      <c r="H72" s="115">
        <v>43735</v>
      </c>
      <c r="I72" s="115">
        <v>43756</v>
      </c>
      <c r="J72" s="116">
        <v>43762</v>
      </c>
      <c r="K72" s="113">
        <v>3</v>
      </c>
      <c r="L72" s="107" t="s">
        <v>13</v>
      </c>
    </row>
    <row r="73" spans="1:12" s="90" customFormat="1" ht="210" x14ac:dyDescent="0.25">
      <c r="A73" s="107" t="s">
        <v>13</v>
      </c>
      <c r="B73" s="114"/>
      <c r="C73" s="23" t="s">
        <v>312</v>
      </c>
      <c r="D73" s="74" t="s">
        <v>296</v>
      </c>
      <c r="E73" s="74" t="s">
        <v>6</v>
      </c>
      <c r="F73" s="74" t="s">
        <v>313</v>
      </c>
      <c r="G73" s="89">
        <v>43749</v>
      </c>
      <c r="H73" s="89">
        <v>43756</v>
      </c>
      <c r="I73" s="89">
        <v>43777</v>
      </c>
      <c r="J73" s="89">
        <v>43783</v>
      </c>
      <c r="K73" s="113">
        <v>3</v>
      </c>
      <c r="L73" s="107" t="s">
        <v>13</v>
      </c>
    </row>
    <row r="74" spans="1:12" s="90" customFormat="1" ht="120" x14ac:dyDescent="0.25">
      <c r="A74" s="107" t="s">
        <v>13</v>
      </c>
      <c r="B74" s="74"/>
      <c r="C74" s="23" t="s">
        <v>298</v>
      </c>
      <c r="D74" s="74" t="s">
        <v>7</v>
      </c>
      <c r="E74" s="74" t="s">
        <v>299</v>
      </c>
      <c r="F74" s="74" t="s">
        <v>300</v>
      </c>
      <c r="G74" s="88">
        <v>43756</v>
      </c>
      <c r="H74" s="88">
        <v>43763</v>
      </c>
      <c r="I74" s="88">
        <v>43784</v>
      </c>
      <c r="J74" s="89">
        <v>43790</v>
      </c>
      <c r="K74" s="113">
        <v>3</v>
      </c>
      <c r="L74" s="107" t="s">
        <v>13</v>
      </c>
    </row>
    <row r="75" spans="1:12" s="90" customFormat="1" ht="150" x14ac:dyDescent="0.25">
      <c r="A75" s="107" t="s">
        <v>13</v>
      </c>
      <c r="B75" s="114"/>
      <c r="C75" s="23" t="s">
        <v>315</v>
      </c>
      <c r="D75" s="74" t="s">
        <v>7</v>
      </c>
      <c r="E75" s="74" t="s">
        <v>6</v>
      </c>
      <c r="F75" s="74" t="s">
        <v>316</v>
      </c>
      <c r="G75" s="89">
        <v>43805</v>
      </c>
      <c r="H75" s="89">
        <v>43812</v>
      </c>
      <c r="I75" s="89">
        <v>43833</v>
      </c>
      <c r="J75" s="89">
        <v>43839</v>
      </c>
      <c r="K75" s="113">
        <v>3</v>
      </c>
      <c r="L75" s="107" t="s">
        <v>13</v>
      </c>
    </row>
    <row r="76" spans="1:12" s="90" customFormat="1" ht="120" x14ac:dyDescent="0.25">
      <c r="A76" s="107" t="s">
        <v>13</v>
      </c>
      <c r="B76" s="74"/>
      <c r="C76" s="23" t="s">
        <v>310</v>
      </c>
      <c r="D76" s="74" t="s">
        <v>7</v>
      </c>
      <c r="E76" s="74" t="s">
        <v>299</v>
      </c>
      <c r="F76" s="74" t="s">
        <v>311</v>
      </c>
      <c r="G76" s="88">
        <v>43812</v>
      </c>
      <c r="H76" s="88">
        <v>43819</v>
      </c>
      <c r="I76" s="88">
        <v>43840</v>
      </c>
      <c r="J76" s="89">
        <v>43846</v>
      </c>
      <c r="K76" s="113">
        <v>3</v>
      </c>
      <c r="L76" s="107" t="s">
        <v>13</v>
      </c>
    </row>
    <row r="77" spans="1:12" s="90" customFormat="1" ht="195" x14ac:dyDescent="0.25">
      <c r="A77" s="107" t="s">
        <v>13</v>
      </c>
      <c r="B77" s="114"/>
      <c r="C77" s="23" t="s">
        <v>317</v>
      </c>
      <c r="D77" s="74" t="s">
        <v>296</v>
      </c>
      <c r="E77" s="74" t="s">
        <v>6</v>
      </c>
      <c r="F77" s="74" t="s">
        <v>318</v>
      </c>
      <c r="G77" s="89">
        <v>43847</v>
      </c>
      <c r="H77" s="89">
        <v>43854</v>
      </c>
      <c r="I77" s="89">
        <v>43875</v>
      </c>
      <c r="J77" s="89">
        <v>43881</v>
      </c>
      <c r="K77" s="113">
        <v>3</v>
      </c>
      <c r="L77" s="107" t="s">
        <v>13</v>
      </c>
    </row>
    <row r="78" spans="1:12" s="90" customFormat="1" ht="120" x14ac:dyDescent="0.25">
      <c r="A78" s="107" t="s">
        <v>13</v>
      </c>
      <c r="B78" s="114"/>
      <c r="C78" s="23" t="s">
        <v>320</v>
      </c>
      <c r="D78" s="74" t="s">
        <v>296</v>
      </c>
      <c r="E78" s="74" t="s">
        <v>299</v>
      </c>
      <c r="F78" s="74" t="s">
        <v>321</v>
      </c>
      <c r="G78" s="89">
        <v>43861</v>
      </c>
      <c r="H78" s="89">
        <v>43868</v>
      </c>
      <c r="I78" s="89">
        <v>43889</v>
      </c>
      <c r="J78" s="89">
        <v>43895</v>
      </c>
      <c r="K78" s="113">
        <v>3</v>
      </c>
      <c r="L78" s="107" t="s">
        <v>13</v>
      </c>
    </row>
    <row r="79" spans="1:12" s="90" customFormat="1" ht="90" x14ac:dyDescent="0.25">
      <c r="A79" s="107" t="s">
        <v>13</v>
      </c>
      <c r="B79" s="74"/>
      <c r="C79" s="23" t="s">
        <v>387</v>
      </c>
      <c r="D79" s="74" t="s">
        <v>2</v>
      </c>
      <c r="E79" s="74" t="s">
        <v>6</v>
      </c>
      <c r="F79" s="129" t="s">
        <v>339</v>
      </c>
      <c r="G79" s="88">
        <v>43868</v>
      </c>
      <c r="H79" s="88">
        <v>43875</v>
      </c>
      <c r="I79" s="88">
        <v>43896</v>
      </c>
      <c r="J79" s="89">
        <v>43902</v>
      </c>
      <c r="K79" s="113">
        <v>25</v>
      </c>
      <c r="L79" s="107" t="s">
        <v>13</v>
      </c>
    </row>
  </sheetData>
  <autoFilter ref="A3:L34">
    <filterColumn colId="0">
      <filters>
        <filter val="All Wines"/>
        <filter val="European Wines"/>
      </filters>
    </filterColumn>
  </autoFilter>
  <customSheetViews>
    <customSheetView guid="{185A5CD5-3184-493D-8586-15BEEE1E3F5A}" scale="60" filter="1" showAutoFilter="1" state="hidden">
      <selection activeCell="C33" sqref="C33:F33"/>
      <pageMargins left="0.7" right="0.7" top="0.75" bottom="0.75" header="0.3" footer="0.3"/>
      <autoFilter ref="A3:L34">
        <filterColumn colId="0">
          <filters>
            <filter val="All Wines"/>
            <filter val="European Wines"/>
          </filters>
        </filterColumn>
      </autoFilter>
    </customSheetView>
    <customSheetView guid="{A14B8E4B-3F8F-4606-8E44-39BB9FEA4A2E}" scale="60" topLeftCell="A67">
      <selection activeCell="E70" sqref="E70"/>
      <pageMargins left="0.7" right="0.7" top="0.75" bottom="0.75" header="0.3" footer="0.3"/>
    </customSheetView>
    <customSheetView guid="{5B3AED00-93DF-4FAB-9F3C-5DA9CBE9CC8B}" scale="60" filter="1" showAutoFilter="1" state="hidden">
      <selection activeCell="C33" sqref="C33:F33"/>
      <pageMargins left="0.7" right="0.7" top="0.75" bottom="0.75" header="0.3" footer="0.3"/>
      <autoFilter ref="A3:L34">
        <filterColumn colId="0">
          <filters>
            <filter val="All Wines"/>
            <filter val="European Wines"/>
          </filters>
        </filterColumn>
      </autoFilter>
    </customSheetView>
    <customSheetView guid="{22257EB2-3327-40FC-8113-145770006338}" scale="60" filter="1" showAutoFilter="1" topLeftCell="A13">
      <selection activeCell="C33" sqref="C33:F33"/>
      <pageMargins left="0.7" right="0.7" top="0.75" bottom="0.75" header="0.3" footer="0.3"/>
      <autoFilter ref="A3:L34">
        <filterColumn colId="0">
          <filters>
            <filter val="All Wines"/>
            <filter val="European Wines"/>
          </filters>
        </filterColumn>
      </autoFilter>
    </customSheetView>
    <customSheetView guid="{A419E118-27CE-453F-8E2E-57861CD2041E}" scale="60" filter="1" showAutoFilter="1" topLeftCell="A31">
      <selection activeCell="C53" sqref="C53"/>
      <pageMargins left="0.7" right="0.7" top="0.75" bottom="0.75" header="0.3" footer="0.3"/>
      <autoFilter ref="A37:L57">
        <filterColumn colId="2">
          <filters>
            <filter val="Whisky Shop – Fall release"/>
            <filter val="Whisky Shop – Spring &amp; Summer release"/>
            <filter val="Whisky Shop – Winter Release"/>
          </filters>
        </filterColumn>
      </autoFilter>
    </customSheetView>
    <customSheetView guid="{73078B99-6B6B-4F3B-AEEA-5AC4F88B9E68}" scale="60" filter="1" showAutoFilter="1" state="hidden">
      <selection activeCell="C33" sqref="C33:F33"/>
      <pageMargins left="0.7" right="0.7" top="0.75" bottom="0.75" header="0.3" footer="0.3"/>
      <autoFilter ref="A3:L34">
        <filterColumn colId="0">
          <filters>
            <filter val="All Wines"/>
            <filter val="European Wines"/>
          </filters>
        </filterColumn>
      </autoFilter>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LY call-New Dates</vt:lpstr>
      <vt:lpstr>2019-2020 Needs Grid</vt:lpstr>
      <vt:lpstr>2018-19 Needs Trade Grid</vt:lpstr>
      <vt:lpstr>Aditional Adhoc pre existing</vt:lpstr>
      <vt:lpstr>2020-21 Needs Grid</vt:lpstr>
      <vt:lpstr>2020-21 Needs Grid Final</vt:lpstr>
      <vt:lpstr>2019-20 Final</vt:lpstr>
      <vt:lpstr>'LY call-New Dates'!Print_Area</vt:lpstr>
      <vt:lpstr>'LY call-New Dates'!Print_Titles</vt:lpstr>
    </vt:vector>
  </TitlesOfParts>
  <Company>LCBO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LCBO</dc:creator>
  <cp:lastModifiedBy>LCBO</cp:lastModifiedBy>
  <cp:lastPrinted>2020-01-10T20:18:02Z</cp:lastPrinted>
  <dcterms:created xsi:type="dcterms:W3CDTF">2017-12-28T15:13:35Z</dcterms:created>
  <dcterms:modified xsi:type="dcterms:W3CDTF">2020-01-15T20:29:37Z</dcterms:modified>
</cp:coreProperties>
</file>